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1"/>
  </bookViews>
  <sheets>
    <sheet name="Equips 1a" sheetId="1" r:id="rId1"/>
    <sheet name="Equips 2a" sheetId="2" r:id="rId2"/>
    <sheet name="Individual" sheetId="3" r:id="rId3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'Individual'!$C$4:$AC$33</definedName>
    <definedName name="_xlnm.Print_Area" localSheetId="0">'Equips 1a'!$A$1:$I$50</definedName>
    <definedName name="_xlnm.Print_Area" localSheetId="2">'Individual'!$A$1:$AC$37</definedName>
    <definedName name="Imprimir_área_IM" localSheetId="2">'Individual'!$A$1:$AC$32</definedName>
  </definedNames>
  <calcPr fullCalcOnLoad="1"/>
</workbook>
</file>

<file path=xl/sharedStrings.xml><?xml version="1.0" encoding="utf-8"?>
<sst xmlns="http://schemas.openxmlformats.org/spreadsheetml/2006/main" count="128" uniqueCount="64">
  <si>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</si>
  <si>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</si>
  <si>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</si>
  <si>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</si>
  <si>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</si>
  <si>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</si>
  <si>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</si>
  <si>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</si>
  <si>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</si>
  <si>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</si>
  <si>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</si>
  <si>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</si>
  <si>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</si>
  <si>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MITJANA</t>
  </si>
  <si>
    <t>PART.</t>
  </si>
  <si>
    <t>PALS</t>
  </si>
  <si>
    <t>3a DVISIÓ MASCULINA</t>
  </si>
  <si>
    <t>CLASSIFICACIÓ FINAL ASCENS</t>
  </si>
  <si>
    <t>FINAL ASCENS - 1a JORNADA</t>
  </si>
  <si>
    <t>1a JOR.</t>
  </si>
  <si>
    <t>2a JOR.</t>
  </si>
  <si>
    <t>FINAL ASCENS - 2a JORNADA</t>
  </si>
  <si>
    <t>XTREME</t>
  </si>
  <si>
    <t>TERRASSA B</t>
  </si>
  <si>
    <t>1a</t>
  </si>
  <si>
    <t>2a</t>
  </si>
  <si>
    <t>MOISÉS SEMPERE GANCHARRO</t>
  </si>
  <si>
    <t>JORDI MARTÍ SUBIRÀ</t>
  </si>
  <si>
    <t>JOSÉ ANTONIO GÓNGORA HINOJO</t>
  </si>
  <si>
    <t>MANEL TORAL FERRER</t>
  </si>
  <si>
    <t>ÀLEX FERNÁNDEZ QUINTÀS</t>
  </si>
  <si>
    <t>IVAN JIMÉNEZ NÚÑEZ</t>
  </si>
  <si>
    <t>LLIGA CATALANA DE BOWLING 2015-2016</t>
  </si>
  <si>
    <t>MEDITERRÀNIA A</t>
  </si>
  <si>
    <t>MEDITERRÀNIA B</t>
  </si>
  <si>
    <t>PENEDÈS</t>
  </si>
  <si>
    <t>JOVENTUT AL-VICI C</t>
  </si>
  <si>
    <t>NEFTALÍ MONTES DE OCA</t>
  </si>
  <si>
    <t>AARON SAUGAR MARTÍN</t>
  </si>
  <si>
    <t>GABRIEL MUELAS SERRANO</t>
  </si>
  <si>
    <t>JORDI PICAS SIMÓ</t>
  </si>
  <si>
    <t>EDUARD GRAU LAPUERTA</t>
  </si>
  <si>
    <t>DANIEL LOZANO CHICOTE</t>
  </si>
  <si>
    <t>PEDRO JIMÉNEZ LLEDÓ</t>
  </si>
  <si>
    <t>FRANCISCO MELÉNDEZ GARCÌA</t>
  </si>
  <si>
    <t>ADRIÀN MEJÍA GARCÍA</t>
  </si>
  <si>
    <t>DANIEL LÓPEZ DE MURILLAS MARTÍNEZ</t>
  </si>
  <si>
    <t>AMARO CAYUELA VICTORIA</t>
  </si>
  <si>
    <t>JOSEP LÓPEZ PORRAS</t>
  </si>
  <si>
    <t>PERE SADURNÍ ESCOFET</t>
  </si>
  <si>
    <t>VÍCTOR PADILLA CABRERA</t>
  </si>
  <si>
    <t>FRANCISCO ABADAL PÉREZ</t>
  </si>
  <si>
    <t>JORDI MAUREL JIMÉNEZ</t>
  </si>
  <si>
    <t>RAMON GUASCH ESPÍ</t>
  </si>
  <si>
    <t>CARLOS IRANZO RONA</t>
  </si>
  <si>
    <t>ALEJO SORIANO LEÓN</t>
  </si>
  <si>
    <t>JOAN GILABERT ROZAS</t>
  </si>
  <si>
    <t>DAVID MARCÉ SERRANO</t>
  </si>
  <si>
    <t xml:space="preserve">JORGE ANDRÉS VÁSQUEZ </t>
  </si>
  <si>
    <t>OLIVER CAYUELA PUNZANO</t>
  </si>
  <si>
    <t>29-maig-16</t>
  </si>
  <si>
    <t>DANIEL GONZÁLEZ MARTÍNEZ</t>
  </si>
  <si>
    <t>MARC MARTÍN FERRER</t>
  </si>
  <si>
    <t>RAMON PUYO ROSAS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</si>
</sst>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79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31">
      <selection activeCell="E53" sqref="E53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32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16</v>
      </c>
      <c r="E5" s="21"/>
      <c r="F5" s="21"/>
      <c r="G5" s="18" t="s">
        <v>18</v>
      </c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42491</v>
      </c>
      <c r="E7" s="21"/>
      <c r="G7" s="21"/>
      <c r="H7" s="21"/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6</v>
      </c>
      <c r="C9" s="28" t="s">
        <v>33</v>
      </c>
      <c r="D9" s="29"/>
      <c r="E9" s="30">
        <v>8</v>
      </c>
      <c r="G9" s="28" t="s">
        <v>34</v>
      </c>
      <c r="I9" s="30">
        <v>2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35</v>
      </c>
      <c r="E11" s="30">
        <v>3</v>
      </c>
      <c r="F11" s="30"/>
      <c r="G11" s="28" t="s">
        <v>36</v>
      </c>
      <c r="I11" s="30">
        <v>7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22</v>
      </c>
      <c r="E13" s="30">
        <v>8</v>
      </c>
      <c r="F13" s="30"/>
      <c r="G13" s="28" t="s">
        <v>23</v>
      </c>
      <c r="I13" s="30">
        <v>2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7</v>
      </c>
      <c r="C15" s="28" t="str">
        <f>C13</f>
        <v>XTREME</v>
      </c>
      <c r="E15" s="30">
        <v>4</v>
      </c>
      <c r="F15" s="30"/>
      <c r="G15" s="28" t="str">
        <f>G11</f>
        <v>JOVENTUT AL-VICI C</v>
      </c>
      <c r="I15" s="30">
        <v>6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MEDITERRÀNIA A</v>
      </c>
      <c r="E17" s="30">
        <v>9</v>
      </c>
      <c r="F17" s="30"/>
      <c r="G17" s="28" t="str">
        <f>G13</f>
        <v>TERRASSA B</v>
      </c>
      <c r="I17" s="30">
        <v>1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MEDITERRÀNIA B</v>
      </c>
      <c r="E19" s="30">
        <v>3</v>
      </c>
      <c r="F19" s="30"/>
      <c r="G19" s="28" t="str">
        <f>C11</f>
        <v>PENEDÈS</v>
      </c>
      <c r="I19" s="30">
        <v>7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8</v>
      </c>
      <c r="C21" s="28" t="str">
        <f>C11</f>
        <v>PENEDÈS</v>
      </c>
      <c r="E21" s="30">
        <v>8</v>
      </c>
      <c r="F21" s="30"/>
      <c r="G21" s="28" t="str">
        <f>C9</f>
        <v>MEDITERRÀNIA A</v>
      </c>
      <c r="I21" s="30">
        <v>8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MEDITERRÀNIA B</v>
      </c>
      <c r="E23" s="30">
        <v>8</v>
      </c>
      <c r="F23" s="30"/>
      <c r="G23" s="28" t="str">
        <f>C13</f>
        <v>XTREME</v>
      </c>
      <c r="I23" s="30">
        <v>2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TERRASSA B</v>
      </c>
      <c r="E25" s="30">
        <v>4</v>
      </c>
      <c r="F25" s="30"/>
      <c r="G25" s="28" t="str">
        <f>G11</f>
        <v>JOVENTUT AL-VICI C</v>
      </c>
      <c r="I25" s="30">
        <v>6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9</v>
      </c>
      <c r="C27" s="28" t="str">
        <f>G9</f>
        <v>MEDITERRÀNIA B</v>
      </c>
      <c r="E27" s="30">
        <v>10</v>
      </c>
      <c r="F27" s="30"/>
      <c r="G27" s="28" t="str">
        <f>G13</f>
        <v>TERRASSA B</v>
      </c>
      <c r="I27" s="30">
        <v>0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JOVENTUT AL-VICI C</v>
      </c>
      <c r="E29" s="30">
        <v>10</v>
      </c>
      <c r="F29" s="30"/>
      <c r="G29" s="28" t="str">
        <f>C9</f>
        <v>MEDITERRÀNIA A</v>
      </c>
      <c r="I29" s="30">
        <v>0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PENEDÈS</v>
      </c>
      <c r="E31" s="30">
        <v>0</v>
      </c>
      <c r="G31" s="28" t="str">
        <f>C13</f>
        <v>XTREME</v>
      </c>
      <c r="I31" s="30">
        <v>10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10</v>
      </c>
      <c r="C33" s="28" t="str">
        <f>C9</f>
        <v>MEDITERRÀNIA A</v>
      </c>
      <c r="E33" s="30">
        <v>3</v>
      </c>
      <c r="G33" s="28" t="str">
        <f>C13</f>
        <v>XTREME</v>
      </c>
      <c r="I33" s="30">
        <v>7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TERRASSA B</v>
      </c>
      <c r="E35" s="30">
        <v>2</v>
      </c>
      <c r="G35" s="28" t="str">
        <f>C11</f>
        <v>PENEDÈS</v>
      </c>
      <c r="I35" s="30">
        <v>8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JOVENTUT AL-VICI C</v>
      </c>
      <c r="E37" s="30">
        <v>2</v>
      </c>
      <c r="G37" s="28" t="str">
        <f>G9</f>
        <v>MEDITERRÀNIA B</v>
      </c>
      <c r="I37" s="30">
        <v>8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D42" s="38" t="s">
        <v>17</v>
      </c>
      <c r="H42" s="23"/>
    </row>
    <row r="44" spans="1:8" s="38" customFormat="1" ht="18.75">
      <c r="A44" s="39"/>
      <c r="C44" s="40" t="s">
        <v>11</v>
      </c>
      <c r="D44" s="41"/>
      <c r="E44" s="41"/>
      <c r="F44" s="52" t="s">
        <v>19</v>
      </c>
      <c r="G44" s="52" t="s">
        <v>20</v>
      </c>
      <c r="H44" s="52" t="s">
        <v>2</v>
      </c>
    </row>
    <row r="45" spans="3:8" ht="21">
      <c r="C45" s="42" t="s">
        <v>34</v>
      </c>
      <c r="D45" s="43"/>
      <c r="E45" s="44"/>
      <c r="F45" s="45">
        <f>2+3+8+10+8</f>
        <v>31</v>
      </c>
      <c r="G45" s="53"/>
      <c r="H45" s="51">
        <f aca="true" t="shared" si="0" ref="H45:H50">SUM(F45:G45)</f>
        <v>31</v>
      </c>
    </row>
    <row r="46" spans="3:8" ht="21">
      <c r="C46" s="46" t="s">
        <v>36</v>
      </c>
      <c r="D46" s="50"/>
      <c r="E46" s="36"/>
      <c r="F46" s="45">
        <f>7+6+6+10+2</f>
        <v>31</v>
      </c>
      <c r="G46" s="53"/>
      <c r="H46" s="51">
        <f t="shared" si="0"/>
        <v>31</v>
      </c>
    </row>
    <row r="47" spans="3:8" ht="21">
      <c r="C47" s="42" t="s">
        <v>22</v>
      </c>
      <c r="D47" s="43"/>
      <c r="E47" s="44"/>
      <c r="F47" s="45">
        <f>8+4+2+10+7</f>
        <v>31</v>
      </c>
      <c r="G47" s="53"/>
      <c r="H47" s="51">
        <f t="shared" si="0"/>
        <v>31</v>
      </c>
    </row>
    <row r="48" spans="3:8" ht="21">
      <c r="C48" s="42" t="s">
        <v>33</v>
      </c>
      <c r="D48" s="43"/>
      <c r="E48" s="44"/>
      <c r="F48" s="45">
        <f>8+9+8+0+3</f>
        <v>28</v>
      </c>
      <c r="G48" s="53"/>
      <c r="H48" s="51">
        <f t="shared" si="0"/>
        <v>28</v>
      </c>
    </row>
    <row r="49" spans="3:8" ht="21">
      <c r="C49" s="42" t="s">
        <v>35</v>
      </c>
      <c r="D49" s="48"/>
      <c r="E49" s="49"/>
      <c r="F49" s="45">
        <f>3+7+2+0+8</f>
        <v>20</v>
      </c>
      <c r="G49" s="53"/>
      <c r="H49" s="51">
        <f t="shared" si="0"/>
        <v>20</v>
      </c>
    </row>
    <row r="50" spans="3:8" ht="21">
      <c r="C50" s="42" t="s">
        <v>23</v>
      </c>
      <c r="D50" s="48"/>
      <c r="E50" s="49"/>
      <c r="F50" s="45">
        <f>2+1+4+0+2</f>
        <v>9</v>
      </c>
      <c r="G50" s="53"/>
      <c r="H50" s="51">
        <f t="shared" si="0"/>
        <v>9</v>
      </c>
    </row>
    <row r="51" spans="3:11" ht="15.75">
      <c r="C51" s="36"/>
      <c r="D51" s="36"/>
      <c r="E51" s="47"/>
      <c r="F51" s="47"/>
      <c r="G51" s="47"/>
      <c r="H51" s="47"/>
      <c r="I51" s="47"/>
      <c r="J51" s="47"/>
      <c r="K51" s="47"/>
    </row>
    <row r="52" spans="3:11" ht="15.75">
      <c r="C52" s="36"/>
      <c r="D52" s="36"/>
      <c r="E52" s="47"/>
      <c r="F52" s="47"/>
      <c r="G52" s="47"/>
      <c r="H52" s="47"/>
      <c r="I52" s="47"/>
      <c r="J52" s="47"/>
      <c r="K52" s="47"/>
    </row>
    <row r="53" spans="3:11" ht="15.75">
      <c r="C53" s="36"/>
      <c r="D53" s="36"/>
      <c r="E53" s="47"/>
      <c r="F53" s="47"/>
      <c r="G53" s="47"/>
      <c r="H53" s="47"/>
      <c r="I53" s="47"/>
      <c r="J53" s="47"/>
      <c r="K53" s="47"/>
    </row>
    <row r="54" spans="3:11" ht="15.75">
      <c r="C54" s="36"/>
      <c r="D54" s="36"/>
      <c r="E54" s="47"/>
      <c r="F54" s="47"/>
      <c r="G54" s="47"/>
      <c r="H54" s="47"/>
      <c r="I54" s="47"/>
      <c r="J54" s="47"/>
      <c r="K54" s="47"/>
    </row>
    <row r="55" spans="3:11" ht="15.75">
      <c r="C55" s="36"/>
      <c r="D55" s="36"/>
      <c r="E55" s="47"/>
      <c r="F55" s="47"/>
      <c r="G55" s="47"/>
      <c r="H55" s="47"/>
      <c r="I55" s="47"/>
      <c r="J55" s="47"/>
      <c r="K55" s="47"/>
    </row>
    <row r="56" spans="3:11" ht="15.75">
      <c r="C56" s="36"/>
      <c r="D56" s="36"/>
      <c r="E56" s="47"/>
      <c r="F56" s="47"/>
      <c r="G56" s="47"/>
      <c r="H56" s="47"/>
      <c r="I56" s="47"/>
      <c r="J56" s="47"/>
      <c r="K56" s="47"/>
    </row>
    <row r="57" spans="3:11" ht="15.75">
      <c r="C57" s="36"/>
      <c r="D57" s="36"/>
      <c r="E57" s="47"/>
      <c r="F57" s="47"/>
      <c r="G57" s="47"/>
      <c r="H57" s="47"/>
      <c r="I57" s="47"/>
      <c r="J57" s="47"/>
      <c r="K57" s="47"/>
    </row>
    <row r="58" spans="3:11" ht="15.75">
      <c r="C58" s="36"/>
      <c r="D58" s="36"/>
      <c r="E58" s="47"/>
      <c r="F58" s="47"/>
      <c r="G58" s="47"/>
      <c r="H58" s="47"/>
      <c r="I58" s="47"/>
      <c r="J58" s="47"/>
      <c r="K58" s="47"/>
    </row>
    <row r="59" spans="3:11" ht="15.75">
      <c r="C59" s="36"/>
      <c r="D59" s="36"/>
      <c r="E59" s="47"/>
      <c r="F59" s="47"/>
      <c r="G59" s="47"/>
      <c r="H59" s="47"/>
      <c r="I59" s="47"/>
      <c r="J59" s="47"/>
      <c r="K59" s="47"/>
    </row>
    <row r="60" spans="3:11" ht="15.75">
      <c r="C60" s="36"/>
      <c r="D60" s="36"/>
      <c r="E60" s="47"/>
      <c r="F60" s="47"/>
      <c r="G60" s="47"/>
      <c r="H60" s="47"/>
      <c r="I60" s="47"/>
      <c r="J60" s="47"/>
      <c r="K60" s="47"/>
    </row>
    <row r="61" spans="3:11" ht="15.75">
      <c r="C61" s="36"/>
      <c r="D61" s="36"/>
      <c r="E61" s="47"/>
      <c r="F61" s="47"/>
      <c r="G61" s="47"/>
      <c r="H61" s="47"/>
      <c r="I61" s="47"/>
      <c r="J61" s="47"/>
      <c r="K61" s="47"/>
    </row>
    <row r="62" spans="3:11" ht="15.75">
      <c r="C62" s="36"/>
      <c r="D62" s="36"/>
      <c r="E62" s="47"/>
      <c r="F62" s="47"/>
      <c r="G62" s="47"/>
      <c r="H62" s="47"/>
      <c r="I62" s="47"/>
      <c r="J62" s="47"/>
      <c r="K62" s="47"/>
    </row>
    <row r="63" spans="3:11" ht="15.75">
      <c r="C63" s="36"/>
      <c r="D63" s="36"/>
      <c r="E63" s="47"/>
      <c r="F63" s="47"/>
      <c r="G63" s="47"/>
      <c r="H63" s="47"/>
      <c r="I63" s="47"/>
      <c r="J63" s="47"/>
      <c r="K63" s="47"/>
    </row>
    <row r="64" spans="3:11" ht="15.75">
      <c r="C64" s="36"/>
      <c r="D64" s="36"/>
      <c r="E64" s="47"/>
      <c r="F64" s="47"/>
      <c r="G64" s="47"/>
      <c r="H64" s="47"/>
      <c r="I64" s="47"/>
      <c r="J64" s="47"/>
      <c r="K64" s="47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40">
      <selection activeCell="E59" sqref="E59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32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16</v>
      </c>
      <c r="E5" s="21"/>
      <c r="F5" s="21"/>
      <c r="G5" s="18" t="s">
        <v>21</v>
      </c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 t="s">
        <v>60</v>
      </c>
      <c r="E7" s="21"/>
      <c r="G7" s="21"/>
      <c r="H7" s="21"/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6</v>
      </c>
      <c r="C9" s="28" t="s">
        <v>33</v>
      </c>
      <c r="D9" s="29"/>
      <c r="E9" s="30">
        <v>7</v>
      </c>
      <c r="G9" s="28" t="s">
        <v>34</v>
      </c>
      <c r="I9" s="30">
        <v>3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35</v>
      </c>
      <c r="E11" s="30">
        <v>4</v>
      </c>
      <c r="F11" s="30"/>
      <c r="G11" s="28" t="s">
        <v>36</v>
      </c>
      <c r="I11" s="30">
        <v>6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22</v>
      </c>
      <c r="E13" s="30">
        <v>5</v>
      </c>
      <c r="F13" s="30"/>
      <c r="G13" s="28" t="s">
        <v>23</v>
      </c>
      <c r="I13" s="30">
        <v>5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7</v>
      </c>
      <c r="C15" s="28" t="str">
        <f>C13</f>
        <v>XTREME</v>
      </c>
      <c r="E15" s="30">
        <v>6</v>
      </c>
      <c r="F15" s="30"/>
      <c r="G15" s="28" t="str">
        <f>G11</f>
        <v>JOVENTUT AL-VICI C</v>
      </c>
      <c r="I15" s="30">
        <v>4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MEDITERRÀNIA A</v>
      </c>
      <c r="E17" s="30">
        <v>3</v>
      </c>
      <c r="F17" s="30"/>
      <c r="G17" s="28" t="str">
        <f>G13</f>
        <v>TERRASSA B</v>
      </c>
      <c r="I17" s="30">
        <v>7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MEDITERRÀNIA B</v>
      </c>
      <c r="E19" s="30">
        <v>3</v>
      </c>
      <c r="F19" s="30"/>
      <c r="G19" s="28" t="str">
        <f>C11</f>
        <v>PENEDÈS</v>
      </c>
      <c r="I19" s="30">
        <v>7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8</v>
      </c>
      <c r="C21" s="28" t="str">
        <f>C11</f>
        <v>PENEDÈS</v>
      </c>
      <c r="E21" s="30">
        <v>0</v>
      </c>
      <c r="F21" s="30"/>
      <c r="G21" s="28" t="str">
        <f>C9</f>
        <v>MEDITERRÀNIA A</v>
      </c>
      <c r="I21" s="30">
        <v>10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MEDITERRÀNIA B</v>
      </c>
      <c r="E23" s="30">
        <v>6</v>
      </c>
      <c r="F23" s="30"/>
      <c r="G23" s="28" t="str">
        <f>C13</f>
        <v>XTREME</v>
      </c>
      <c r="I23" s="30">
        <v>4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TERRASSA B</v>
      </c>
      <c r="E25" s="30">
        <v>1</v>
      </c>
      <c r="F25" s="30"/>
      <c r="G25" s="28" t="str">
        <f>G11</f>
        <v>JOVENTUT AL-VICI C</v>
      </c>
      <c r="I25" s="30">
        <v>9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9</v>
      </c>
      <c r="C27" s="28" t="str">
        <f>G9</f>
        <v>MEDITERRÀNIA B</v>
      </c>
      <c r="E27" s="30">
        <v>9</v>
      </c>
      <c r="F27" s="30"/>
      <c r="G27" s="28" t="str">
        <f>G13</f>
        <v>TERRASSA B</v>
      </c>
      <c r="I27" s="30">
        <v>1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JOVENTUT AL-VICI C</v>
      </c>
      <c r="E29" s="30">
        <v>1</v>
      </c>
      <c r="F29" s="30"/>
      <c r="G29" s="28" t="str">
        <f>C9</f>
        <v>MEDITERRÀNIA A</v>
      </c>
      <c r="I29" s="30">
        <v>9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PENEDÈS</v>
      </c>
      <c r="E31" s="30">
        <v>2</v>
      </c>
      <c r="G31" s="28" t="str">
        <f>C13</f>
        <v>XTREME</v>
      </c>
      <c r="I31" s="30">
        <v>8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10</v>
      </c>
      <c r="C33" s="28" t="str">
        <f>C9</f>
        <v>MEDITERRÀNIA A</v>
      </c>
      <c r="E33" s="30">
        <v>2</v>
      </c>
      <c r="G33" s="28" t="str">
        <f>C13</f>
        <v>XTREME</v>
      </c>
      <c r="I33" s="30">
        <v>8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TERRASSA B</v>
      </c>
      <c r="E35" s="30">
        <v>6</v>
      </c>
      <c r="G35" s="28" t="str">
        <f>C11</f>
        <v>PENEDÈS</v>
      </c>
      <c r="I35" s="30">
        <v>4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JOVENTUT AL-VICI C</v>
      </c>
      <c r="E37" s="30">
        <v>7</v>
      </c>
      <c r="G37" s="28" t="str">
        <f>G9</f>
        <v>MEDITERRÀNIA B</v>
      </c>
      <c r="I37" s="30">
        <v>3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D42" s="38" t="s">
        <v>17</v>
      </c>
      <c r="H42" s="23"/>
    </row>
    <row r="44" spans="1:8" s="38" customFormat="1" ht="18.75">
      <c r="A44" s="39"/>
      <c r="C44" s="40" t="s">
        <v>11</v>
      </c>
      <c r="D44" s="41"/>
      <c r="E44" s="41"/>
      <c r="F44" s="52" t="s">
        <v>19</v>
      </c>
      <c r="G44" s="52" t="s">
        <v>20</v>
      </c>
      <c r="H44" s="52" t="s">
        <v>2</v>
      </c>
    </row>
    <row r="45" spans="3:8" ht="21">
      <c r="C45" s="42" t="s">
        <v>22</v>
      </c>
      <c r="D45" s="43"/>
      <c r="E45" s="44"/>
      <c r="F45" s="45">
        <f>8+4+2+10+7</f>
        <v>31</v>
      </c>
      <c r="G45" s="45">
        <f>5+6+4+8+8</f>
        <v>31</v>
      </c>
      <c r="H45" s="51">
        <f>SUM(F45:G45)</f>
        <v>62</v>
      </c>
    </row>
    <row r="46" spans="3:8" ht="21">
      <c r="C46" s="46" t="s">
        <v>33</v>
      </c>
      <c r="D46" s="50"/>
      <c r="E46" s="36"/>
      <c r="F46" s="45">
        <f>8+9+8+0+3</f>
        <v>28</v>
      </c>
      <c r="G46" s="45">
        <f>7+3+10+9+2</f>
        <v>31</v>
      </c>
      <c r="H46" s="51">
        <f>SUM(F46:G46)</f>
        <v>59</v>
      </c>
    </row>
    <row r="47" spans="3:8" ht="21">
      <c r="C47" s="42" t="s">
        <v>36</v>
      </c>
      <c r="D47" s="43"/>
      <c r="E47" s="44"/>
      <c r="F47" s="45">
        <f>7+6+6+10+2</f>
        <v>31</v>
      </c>
      <c r="G47" s="45">
        <f>6+4+9+1+7</f>
        <v>27</v>
      </c>
      <c r="H47" s="51">
        <f>SUM(F47:G47)</f>
        <v>58</v>
      </c>
    </row>
    <row r="48" spans="3:8" ht="21">
      <c r="C48" s="42" t="s">
        <v>34</v>
      </c>
      <c r="D48" s="43"/>
      <c r="E48" s="44"/>
      <c r="F48" s="45">
        <f>2+3+8+10+8</f>
        <v>31</v>
      </c>
      <c r="G48" s="45">
        <f>3+3+6+9+3</f>
        <v>24</v>
      </c>
      <c r="H48" s="51">
        <f>SUM(F48:G48)</f>
        <v>55</v>
      </c>
    </row>
    <row r="49" spans="3:8" ht="21">
      <c r="C49" s="42" t="s">
        <v>35</v>
      </c>
      <c r="D49" s="48"/>
      <c r="E49" s="49"/>
      <c r="F49" s="45">
        <f>3+7+2+0+8</f>
        <v>20</v>
      </c>
      <c r="G49" s="45">
        <f>4+7+0+2+4</f>
        <v>17</v>
      </c>
      <c r="H49" s="51">
        <f>SUM(F49:G49)</f>
        <v>37</v>
      </c>
    </row>
    <row r="50" spans="3:8" ht="21">
      <c r="C50" s="42" t="s">
        <v>23</v>
      </c>
      <c r="D50" s="48"/>
      <c r="E50" s="49"/>
      <c r="F50" s="45">
        <f>2+1+4+0+2</f>
        <v>9</v>
      </c>
      <c r="G50" s="45">
        <f>5+7+1+1+6</f>
        <v>20</v>
      </c>
      <c r="H50" s="51">
        <f>SUM(F50:G50)</f>
        <v>29</v>
      </c>
    </row>
    <row r="51" spans="3:11" ht="15.75">
      <c r="C51" s="36"/>
      <c r="D51" s="36"/>
      <c r="E51" s="47"/>
      <c r="F51" s="47"/>
      <c r="G51" s="47"/>
      <c r="H51" s="47"/>
      <c r="I51" s="47"/>
      <c r="J51" s="47"/>
      <c r="K51" s="47"/>
    </row>
    <row r="52" spans="3:11" ht="15.75">
      <c r="C52" s="36"/>
      <c r="D52" s="36"/>
      <c r="E52" s="47"/>
      <c r="F52" s="47"/>
      <c r="G52" s="47"/>
      <c r="H52" s="47"/>
      <c r="I52" s="47"/>
      <c r="J52" s="47"/>
      <c r="K52" s="47"/>
    </row>
    <row r="53" spans="3:11" ht="15.75">
      <c r="C53" s="36"/>
      <c r="D53" s="36"/>
      <c r="E53" s="47"/>
      <c r="F53" s="47"/>
      <c r="G53" s="47"/>
      <c r="H53" s="47"/>
      <c r="I53" s="47"/>
      <c r="J53" s="47"/>
      <c r="K53" s="47"/>
    </row>
    <row r="54" spans="3:11" ht="15.75">
      <c r="C54" s="36"/>
      <c r="D54" s="36"/>
      <c r="E54" s="47"/>
      <c r="F54" s="47"/>
      <c r="G54" s="47"/>
      <c r="H54" s="47"/>
      <c r="I54" s="47"/>
      <c r="J54" s="47"/>
      <c r="K54" s="47"/>
    </row>
    <row r="55" spans="3:11" ht="15.75">
      <c r="C55" s="36"/>
      <c r="D55" s="36"/>
      <c r="E55" s="47"/>
      <c r="F55" s="47"/>
      <c r="G55" s="47"/>
      <c r="H55" s="47"/>
      <c r="I55" s="47"/>
      <c r="J55" s="47"/>
      <c r="K55" s="47"/>
    </row>
    <row r="56" spans="3:11" ht="15.75">
      <c r="C56" s="36"/>
      <c r="D56" s="36"/>
      <c r="E56" s="47"/>
      <c r="F56" s="47"/>
      <c r="G56" s="47"/>
      <c r="H56" s="47"/>
      <c r="I56" s="47"/>
      <c r="J56" s="47"/>
      <c r="K56" s="47"/>
    </row>
    <row r="57" spans="3:11" ht="15.75">
      <c r="C57" s="36"/>
      <c r="D57" s="36"/>
      <c r="E57" s="47"/>
      <c r="F57" s="47"/>
      <c r="G57" s="47"/>
      <c r="H57" s="47"/>
      <c r="I57" s="47"/>
      <c r="J57" s="47"/>
      <c r="K57" s="47"/>
    </row>
    <row r="58" spans="3:11" ht="15.75">
      <c r="C58" s="36"/>
      <c r="D58" s="36"/>
      <c r="E58" s="47"/>
      <c r="F58" s="47"/>
      <c r="G58" s="47"/>
      <c r="H58" s="47"/>
      <c r="I58" s="47"/>
      <c r="J58" s="47"/>
      <c r="K58" s="47"/>
    </row>
    <row r="59" spans="3:11" ht="15.75">
      <c r="C59" s="36"/>
      <c r="D59" s="36"/>
      <c r="E59" s="47"/>
      <c r="F59" s="47"/>
      <c r="G59" s="47"/>
      <c r="H59" s="47"/>
      <c r="I59" s="47"/>
      <c r="J59" s="47"/>
      <c r="K59" s="47"/>
    </row>
    <row r="60" spans="3:11" ht="15.75">
      <c r="C60" s="36"/>
      <c r="D60" s="36"/>
      <c r="E60" s="47"/>
      <c r="F60" s="47"/>
      <c r="G60" s="47"/>
      <c r="H60" s="47"/>
      <c r="I60" s="47"/>
      <c r="J60" s="47"/>
      <c r="K60" s="47"/>
    </row>
    <row r="61" spans="3:11" ht="15.75">
      <c r="C61" s="36"/>
      <c r="D61" s="36"/>
      <c r="E61" s="47"/>
      <c r="F61" s="47"/>
      <c r="G61" s="47"/>
      <c r="H61" s="47"/>
      <c r="I61" s="47"/>
      <c r="J61" s="47"/>
      <c r="K61" s="47"/>
    </row>
    <row r="62" spans="3:11" ht="15.75">
      <c r="C62" s="36"/>
      <c r="D62" s="36"/>
      <c r="E62" s="47"/>
      <c r="F62" s="47"/>
      <c r="G62" s="47"/>
      <c r="H62" s="47"/>
      <c r="I62" s="47"/>
      <c r="J62" s="47"/>
      <c r="K62" s="47"/>
    </row>
    <row r="63" spans="3:11" ht="15.75">
      <c r="C63" s="36"/>
      <c r="D63" s="36"/>
      <c r="E63" s="47"/>
      <c r="F63" s="47"/>
      <c r="G63" s="47"/>
      <c r="H63" s="47"/>
      <c r="I63" s="47"/>
      <c r="J63" s="47"/>
      <c r="K63" s="47"/>
    </row>
    <row r="64" spans="3:11" ht="15.75">
      <c r="C64" s="36"/>
      <c r="D64" s="36"/>
      <c r="E64" s="47"/>
      <c r="F64" s="47"/>
      <c r="G64" s="47"/>
      <c r="H64" s="47"/>
      <c r="I64" s="47"/>
      <c r="J64" s="47"/>
      <c r="K64" s="47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zoomScalePageLayoutView="0" workbookViewId="0" topLeftCell="A1">
      <pane ySplit="3" topLeftCell="A13" activePane="bottomLeft" state="frozen"/>
      <selection pane="topLeft" activeCell="B1" sqref="B1"/>
      <selection pane="bottomLeft" activeCell="C2" sqref="C2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50390625" style="9" bestFit="1" customWidth="1"/>
    <col min="4" max="4" width="14.00390625" style="9" bestFit="1" customWidth="1"/>
    <col min="5" max="24" width="3.625" style="9" hidden="1" customWidth="1"/>
    <col min="25" max="26" width="5.875" style="9" customWidth="1"/>
    <col min="27" max="27" width="5.75390625" style="9" customWidth="1"/>
    <col min="28" max="28" width="5.875" style="9" bestFit="1" customWidth="1"/>
    <col min="29" max="29" width="10.00390625" style="9" bestFit="1" customWidth="1"/>
    <col min="30" max="16384" width="9.625" style="9" customWidth="1"/>
  </cols>
  <sheetData>
    <row r="1" spans="1:28" s="2" customFormat="1" ht="15.75">
      <c r="A1" s="1"/>
      <c r="C1" s="2" t="s">
        <v>4</v>
      </c>
      <c r="AA1" s="3"/>
      <c r="AB1" s="3"/>
    </row>
    <row r="3" spans="1:29" s="2" customFormat="1" ht="15.75">
      <c r="A3" s="4"/>
      <c r="B3" s="5" t="s">
        <v>12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4" t="s">
        <v>24</v>
      </c>
      <c r="Z3" s="4" t="s">
        <v>25</v>
      </c>
      <c r="AA3" s="4" t="s">
        <v>15</v>
      </c>
      <c r="AB3" s="4" t="s">
        <v>14</v>
      </c>
      <c r="AC3" s="4" t="s">
        <v>13</v>
      </c>
    </row>
    <row r="4" spans="1:29" ht="12.75">
      <c r="A4" s="6">
        <v>1</v>
      </c>
      <c r="B4" s="7">
        <v>1996</v>
      </c>
      <c r="C4" s="54" t="s">
        <v>26</v>
      </c>
      <c r="D4" s="7" t="s">
        <v>22</v>
      </c>
      <c r="E4" s="7">
        <v>172</v>
      </c>
      <c r="F4" s="7">
        <v>247</v>
      </c>
      <c r="G4" s="7">
        <v>188</v>
      </c>
      <c r="H4" s="7">
        <v>211</v>
      </c>
      <c r="I4" s="7">
        <v>162</v>
      </c>
      <c r="J4" s="7">
        <v>190</v>
      </c>
      <c r="K4" s="7">
        <v>195</v>
      </c>
      <c r="L4" s="7">
        <v>177</v>
      </c>
      <c r="M4" s="7">
        <v>247</v>
      </c>
      <c r="N4" s="7">
        <v>191</v>
      </c>
      <c r="O4" s="7">
        <v>214</v>
      </c>
      <c r="P4" s="7">
        <v>175</v>
      </c>
      <c r="Q4" s="7">
        <v>116</v>
      </c>
      <c r="R4" s="7">
        <v>217</v>
      </c>
      <c r="S4" s="7">
        <v>163</v>
      </c>
      <c r="T4" s="7">
        <v>209</v>
      </c>
      <c r="U4" s="7">
        <v>178</v>
      </c>
      <c r="V4" s="7">
        <v>180</v>
      </c>
      <c r="W4" s="7">
        <v>134</v>
      </c>
      <c r="X4" s="7">
        <v>177</v>
      </c>
      <c r="Y4" s="6">
        <f aca="true" t="shared" si="0" ref="Y4:Y37">SUM(E4:N4)</f>
        <v>1980</v>
      </c>
      <c r="Z4" s="6">
        <f aca="true" t="shared" si="1" ref="Z4:Z37">SUM(O4:X4)</f>
        <v>1763</v>
      </c>
      <c r="AA4" s="6">
        <f aca="true" t="shared" si="2" ref="AA4:AA17">SUM(E4:X4)</f>
        <v>3743</v>
      </c>
      <c r="AB4" s="6">
        <f aca="true" t="shared" si="3" ref="AB4:AB37">COUNT(E4:X4)</f>
        <v>20</v>
      </c>
      <c r="AC4" s="8">
        <f aca="true" t="shared" si="4" ref="AC4:AC37">(AA4/AB4)</f>
        <v>187.15</v>
      </c>
    </row>
    <row r="5" spans="1:29" ht="12.75">
      <c r="A5" s="6">
        <v>2</v>
      </c>
      <c r="B5" s="7">
        <v>3407</v>
      </c>
      <c r="C5" s="7" t="s">
        <v>45</v>
      </c>
      <c r="D5" s="7" t="s">
        <v>34</v>
      </c>
      <c r="E5" s="7">
        <v>177</v>
      </c>
      <c r="F5" s="7">
        <v>151</v>
      </c>
      <c r="G5" s="7">
        <v>186</v>
      </c>
      <c r="H5" s="7">
        <v>176</v>
      </c>
      <c r="I5" s="7">
        <v>141</v>
      </c>
      <c r="J5" s="7">
        <v>193</v>
      </c>
      <c r="K5" s="7">
        <v>178</v>
      </c>
      <c r="L5" s="7">
        <v>160</v>
      </c>
      <c r="M5" s="7">
        <v>201</v>
      </c>
      <c r="N5" s="7">
        <v>213</v>
      </c>
      <c r="O5" s="7">
        <v>187</v>
      </c>
      <c r="P5" s="7"/>
      <c r="Q5" s="7">
        <v>200</v>
      </c>
      <c r="R5" s="7">
        <v>190</v>
      </c>
      <c r="S5" s="7">
        <v>200</v>
      </c>
      <c r="T5" s="7">
        <v>198</v>
      </c>
      <c r="U5" s="7">
        <v>193</v>
      </c>
      <c r="V5" s="7">
        <v>213</v>
      </c>
      <c r="W5" s="7">
        <v>160</v>
      </c>
      <c r="X5" s="7"/>
      <c r="Y5" s="6">
        <f t="shared" si="0"/>
        <v>1776</v>
      </c>
      <c r="Z5" s="6">
        <f t="shared" si="1"/>
        <v>1541</v>
      </c>
      <c r="AA5" s="6">
        <f t="shared" si="2"/>
        <v>3317</v>
      </c>
      <c r="AB5" s="6">
        <f t="shared" si="3"/>
        <v>18</v>
      </c>
      <c r="AC5" s="8">
        <f t="shared" si="4"/>
        <v>184.27777777777777</v>
      </c>
    </row>
    <row r="6" spans="1:29" ht="12.75">
      <c r="A6" s="6">
        <v>3</v>
      </c>
      <c r="B6" s="7">
        <v>239</v>
      </c>
      <c r="C6" s="7" t="s">
        <v>52</v>
      </c>
      <c r="D6" s="7" t="s">
        <v>36</v>
      </c>
      <c r="E6" s="7">
        <v>166</v>
      </c>
      <c r="F6" s="7">
        <v>155</v>
      </c>
      <c r="G6" s="7">
        <v>180</v>
      </c>
      <c r="H6" s="7">
        <v>212</v>
      </c>
      <c r="I6" s="7">
        <v>221</v>
      </c>
      <c r="J6" s="7">
        <v>153</v>
      </c>
      <c r="K6" s="7">
        <v>177</v>
      </c>
      <c r="L6" s="7">
        <v>192</v>
      </c>
      <c r="M6" s="7">
        <v>168</v>
      </c>
      <c r="N6" s="7">
        <v>184</v>
      </c>
      <c r="O6" s="7">
        <v>181</v>
      </c>
      <c r="P6" s="7">
        <v>158</v>
      </c>
      <c r="Q6" s="7">
        <v>187</v>
      </c>
      <c r="R6" s="7">
        <v>193</v>
      </c>
      <c r="S6" s="7">
        <v>199</v>
      </c>
      <c r="T6" s="7">
        <v>189</v>
      </c>
      <c r="U6" s="7">
        <v>174</v>
      </c>
      <c r="V6" s="7">
        <v>202</v>
      </c>
      <c r="W6" s="7">
        <v>170</v>
      </c>
      <c r="X6" s="7">
        <v>203</v>
      </c>
      <c r="Y6" s="6">
        <f t="shared" si="0"/>
        <v>1808</v>
      </c>
      <c r="Z6" s="6">
        <f t="shared" si="1"/>
        <v>1856</v>
      </c>
      <c r="AA6" s="6">
        <f t="shared" si="2"/>
        <v>3664</v>
      </c>
      <c r="AB6" s="6">
        <f t="shared" si="3"/>
        <v>20</v>
      </c>
      <c r="AC6" s="8">
        <f t="shared" si="4"/>
        <v>183.2</v>
      </c>
    </row>
    <row r="7" spans="1:29" ht="12.75">
      <c r="A7" s="6">
        <v>4</v>
      </c>
      <c r="B7" s="7">
        <v>2204</v>
      </c>
      <c r="C7" s="7" t="s">
        <v>43</v>
      </c>
      <c r="D7" s="7" t="s">
        <v>34</v>
      </c>
      <c r="E7" s="7">
        <v>188</v>
      </c>
      <c r="F7" s="7">
        <v>265</v>
      </c>
      <c r="G7" s="7">
        <v>133</v>
      </c>
      <c r="H7" s="7">
        <v>179</v>
      </c>
      <c r="I7" s="7">
        <v>167</v>
      </c>
      <c r="J7" s="7">
        <v>178</v>
      </c>
      <c r="K7" s="7">
        <v>193</v>
      </c>
      <c r="L7" s="7">
        <v>190</v>
      </c>
      <c r="M7" s="7">
        <v>188</v>
      </c>
      <c r="N7" s="7">
        <v>257</v>
      </c>
      <c r="O7" s="7">
        <v>143</v>
      </c>
      <c r="P7" s="7">
        <v>180</v>
      </c>
      <c r="Q7" s="7">
        <v>171</v>
      </c>
      <c r="R7" s="7">
        <v>180</v>
      </c>
      <c r="S7" s="7">
        <v>168</v>
      </c>
      <c r="T7" s="7">
        <v>147</v>
      </c>
      <c r="U7" s="7"/>
      <c r="V7" s="7"/>
      <c r="W7" s="7"/>
      <c r="X7" s="7">
        <v>182</v>
      </c>
      <c r="Y7" s="6">
        <f t="shared" si="0"/>
        <v>1938</v>
      </c>
      <c r="Z7" s="6">
        <f t="shared" si="1"/>
        <v>1171</v>
      </c>
      <c r="AA7" s="6">
        <f t="shared" si="2"/>
        <v>3109</v>
      </c>
      <c r="AB7" s="6">
        <f t="shared" si="3"/>
        <v>17</v>
      </c>
      <c r="AC7" s="8">
        <f t="shared" si="4"/>
        <v>182.88235294117646</v>
      </c>
    </row>
    <row r="8" spans="1:29" ht="12.75">
      <c r="A8" s="6">
        <v>5</v>
      </c>
      <c r="B8" s="7">
        <v>1902</v>
      </c>
      <c r="C8" s="7" t="s">
        <v>37</v>
      </c>
      <c r="D8" s="7" t="s">
        <v>33</v>
      </c>
      <c r="E8" s="7">
        <v>208</v>
      </c>
      <c r="F8" s="7">
        <v>156</v>
      </c>
      <c r="G8" s="7">
        <v>184</v>
      </c>
      <c r="H8" s="7">
        <v>190</v>
      </c>
      <c r="I8" s="7"/>
      <c r="J8" s="7"/>
      <c r="K8" s="7"/>
      <c r="L8" s="7"/>
      <c r="M8" s="7">
        <v>171</v>
      </c>
      <c r="N8" s="7">
        <v>167</v>
      </c>
      <c r="O8" s="7"/>
      <c r="P8" s="7"/>
      <c r="Q8" s="7"/>
      <c r="R8" s="7"/>
      <c r="S8" s="7"/>
      <c r="T8" s="7"/>
      <c r="U8" s="7"/>
      <c r="V8" s="7"/>
      <c r="W8" s="7"/>
      <c r="X8" s="7"/>
      <c r="Y8" s="6">
        <f t="shared" si="0"/>
        <v>1076</v>
      </c>
      <c r="Z8" s="6">
        <f t="shared" si="1"/>
        <v>0</v>
      </c>
      <c r="AA8" s="6">
        <f t="shared" si="2"/>
        <v>1076</v>
      </c>
      <c r="AB8" s="6">
        <f t="shared" si="3"/>
        <v>6</v>
      </c>
      <c r="AC8" s="8">
        <f t="shared" si="4"/>
        <v>179.33333333333334</v>
      </c>
    </row>
    <row r="9" spans="1:29" ht="12.75">
      <c r="A9" s="6">
        <v>6</v>
      </c>
      <c r="B9" s="7">
        <v>941</v>
      </c>
      <c r="C9" s="7" t="s">
        <v>55</v>
      </c>
      <c r="D9" s="7" t="s">
        <v>23</v>
      </c>
      <c r="E9" s="7">
        <v>161</v>
      </c>
      <c r="F9" s="7">
        <v>204</v>
      </c>
      <c r="G9" s="7">
        <v>148</v>
      </c>
      <c r="H9" s="7">
        <v>163</v>
      </c>
      <c r="I9" s="7">
        <v>225</v>
      </c>
      <c r="J9" s="7">
        <v>169</v>
      </c>
      <c r="K9" s="7">
        <v>166</v>
      </c>
      <c r="L9" s="7">
        <v>173</v>
      </c>
      <c r="M9" s="7">
        <v>190</v>
      </c>
      <c r="N9" s="7">
        <v>159</v>
      </c>
      <c r="O9" s="7">
        <v>170</v>
      </c>
      <c r="P9" s="7">
        <v>199</v>
      </c>
      <c r="Q9" s="7">
        <v>199</v>
      </c>
      <c r="R9" s="7">
        <v>169</v>
      </c>
      <c r="S9" s="7">
        <v>158</v>
      </c>
      <c r="T9" s="7">
        <v>146</v>
      </c>
      <c r="U9" s="7">
        <v>166</v>
      </c>
      <c r="V9" s="7">
        <v>179</v>
      </c>
      <c r="W9" s="7">
        <v>176</v>
      </c>
      <c r="X9" s="7">
        <v>205</v>
      </c>
      <c r="Y9" s="6">
        <f t="shared" si="0"/>
        <v>1758</v>
      </c>
      <c r="Z9" s="6">
        <f t="shared" si="1"/>
        <v>1767</v>
      </c>
      <c r="AA9" s="6">
        <f t="shared" si="2"/>
        <v>3525</v>
      </c>
      <c r="AB9" s="6">
        <f t="shared" si="3"/>
        <v>20</v>
      </c>
      <c r="AC9" s="8">
        <f t="shared" si="4"/>
        <v>176.25</v>
      </c>
    </row>
    <row r="10" spans="1:29" ht="12.75">
      <c r="A10" s="6">
        <v>7</v>
      </c>
      <c r="B10" s="7">
        <v>842</v>
      </c>
      <c r="C10" s="7" t="s">
        <v>41</v>
      </c>
      <c r="D10" s="7" t="s">
        <v>33</v>
      </c>
      <c r="E10" s="7">
        <v>181</v>
      </c>
      <c r="F10" s="7">
        <v>209</v>
      </c>
      <c r="G10" s="7">
        <v>171</v>
      </c>
      <c r="H10" s="7">
        <v>135</v>
      </c>
      <c r="I10" s="7"/>
      <c r="J10" s="7"/>
      <c r="K10" s="7"/>
      <c r="L10" s="7"/>
      <c r="M10" s="7">
        <v>172</v>
      </c>
      <c r="N10" s="7">
        <v>155</v>
      </c>
      <c r="O10" s="7">
        <v>199</v>
      </c>
      <c r="P10" s="7">
        <v>147</v>
      </c>
      <c r="Q10" s="7">
        <v>161</v>
      </c>
      <c r="R10" s="7">
        <v>208</v>
      </c>
      <c r="S10" s="7">
        <v>157</v>
      </c>
      <c r="T10" s="7">
        <v>197</v>
      </c>
      <c r="U10" s="7">
        <v>192</v>
      </c>
      <c r="V10" s="7"/>
      <c r="W10" s="7"/>
      <c r="X10" s="7"/>
      <c r="Y10" s="6">
        <f t="shared" si="0"/>
        <v>1023</v>
      </c>
      <c r="Z10" s="6">
        <f t="shared" si="1"/>
        <v>1261</v>
      </c>
      <c r="AA10" s="6">
        <f t="shared" si="2"/>
        <v>2284</v>
      </c>
      <c r="AB10" s="6">
        <f t="shared" si="3"/>
        <v>13</v>
      </c>
      <c r="AC10" s="8">
        <f t="shared" si="4"/>
        <v>175.69230769230768</v>
      </c>
    </row>
    <row r="11" spans="1:29" ht="12.75">
      <c r="A11" s="6">
        <v>8</v>
      </c>
      <c r="B11" s="7">
        <v>1447</v>
      </c>
      <c r="C11" s="7" t="s">
        <v>53</v>
      </c>
      <c r="D11" s="7" t="s">
        <v>36</v>
      </c>
      <c r="E11" s="7">
        <v>189</v>
      </c>
      <c r="F11" s="7">
        <v>145</v>
      </c>
      <c r="G11" s="7">
        <v>199</v>
      </c>
      <c r="H11" s="7">
        <v>173</v>
      </c>
      <c r="I11" s="7">
        <v>167</v>
      </c>
      <c r="J11" s="7">
        <v>169</v>
      </c>
      <c r="K11" s="7">
        <v>198</v>
      </c>
      <c r="L11" s="7">
        <v>187</v>
      </c>
      <c r="M11" s="7">
        <v>202</v>
      </c>
      <c r="N11" s="7">
        <v>158</v>
      </c>
      <c r="O11" s="7">
        <v>178</v>
      </c>
      <c r="P11" s="7">
        <v>157</v>
      </c>
      <c r="Q11" s="7">
        <v>170</v>
      </c>
      <c r="R11" s="7">
        <v>188</v>
      </c>
      <c r="S11" s="7">
        <v>180</v>
      </c>
      <c r="T11" s="7">
        <v>164</v>
      </c>
      <c r="U11" s="7">
        <v>160</v>
      </c>
      <c r="V11" s="7">
        <v>138</v>
      </c>
      <c r="W11" s="7">
        <v>151</v>
      </c>
      <c r="X11" s="7">
        <v>225</v>
      </c>
      <c r="Y11" s="6">
        <f t="shared" si="0"/>
        <v>1787</v>
      </c>
      <c r="Z11" s="6">
        <f t="shared" si="1"/>
        <v>1711</v>
      </c>
      <c r="AA11" s="6">
        <f t="shared" si="2"/>
        <v>3498</v>
      </c>
      <c r="AB11" s="6">
        <f t="shared" si="3"/>
        <v>20</v>
      </c>
      <c r="AC11" s="8">
        <f t="shared" si="4"/>
        <v>174.9</v>
      </c>
    </row>
    <row r="12" spans="1:29" ht="12.75">
      <c r="A12" s="6">
        <v>9</v>
      </c>
      <c r="B12" s="7">
        <v>2368</v>
      </c>
      <c r="C12" s="7" t="s">
        <v>27</v>
      </c>
      <c r="D12" s="7" t="s">
        <v>22</v>
      </c>
      <c r="E12" s="7"/>
      <c r="F12" s="7"/>
      <c r="G12" s="7">
        <v>144</v>
      </c>
      <c r="H12" s="7">
        <v>187</v>
      </c>
      <c r="I12" s="7">
        <v>172</v>
      </c>
      <c r="J12" s="7">
        <v>153</v>
      </c>
      <c r="K12" s="7">
        <v>190</v>
      </c>
      <c r="L12" s="7">
        <v>188</v>
      </c>
      <c r="M12" s="7">
        <v>139</v>
      </c>
      <c r="N12" s="7">
        <v>192</v>
      </c>
      <c r="O12" s="7">
        <v>176</v>
      </c>
      <c r="P12" s="7">
        <v>163</v>
      </c>
      <c r="Q12" s="7">
        <v>180</v>
      </c>
      <c r="R12" s="7">
        <v>180</v>
      </c>
      <c r="S12" s="7">
        <v>196</v>
      </c>
      <c r="T12" s="7">
        <v>173</v>
      </c>
      <c r="U12" s="7">
        <v>198</v>
      </c>
      <c r="V12" s="7">
        <v>163</v>
      </c>
      <c r="W12" s="7">
        <v>185</v>
      </c>
      <c r="X12" s="7">
        <v>167</v>
      </c>
      <c r="Y12" s="6">
        <f t="shared" si="0"/>
        <v>1365</v>
      </c>
      <c r="Z12" s="6">
        <f t="shared" si="1"/>
        <v>1781</v>
      </c>
      <c r="AA12" s="6">
        <f t="shared" si="2"/>
        <v>3146</v>
      </c>
      <c r="AB12" s="6">
        <f t="shared" si="3"/>
        <v>18</v>
      </c>
      <c r="AC12" s="8">
        <f t="shared" si="4"/>
        <v>174.77777777777777</v>
      </c>
    </row>
    <row r="13" spans="1:29" ht="12.75">
      <c r="A13" s="6">
        <v>10</v>
      </c>
      <c r="B13" s="7">
        <v>2711</v>
      </c>
      <c r="C13" s="7" t="s">
        <v>49</v>
      </c>
      <c r="D13" s="7" t="s">
        <v>35</v>
      </c>
      <c r="E13" s="7">
        <v>188</v>
      </c>
      <c r="F13" s="7">
        <v>183</v>
      </c>
      <c r="G13" s="7">
        <v>190</v>
      </c>
      <c r="H13" s="7">
        <v>193</v>
      </c>
      <c r="I13" s="7">
        <v>193</v>
      </c>
      <c r="J13" s="7">
        <v>176</v>
      </c>
      <c r="K13" s="7">
        <v>188</v>
      </c>
      <c r="L13" s="7">
        <v>192</v>
      </c>
      <c r="M13" s="7">
        <v>185</v>
      </c>
      <c r="N13" s="7">
        <v>158</v>
      </c>
      <c r="O13" s="7">
        <v>158</v>
      </c>
      <c r="P13" s="7">
        <v>151</v>
      </c>
      <c r="Q13" s="7">
        <v>202</v>
      </c>
      <c r="R13" s="7">
        <v>192</v>
      </c>
      <c r="S13" s="7">
        <v>155</v>
      </c>
      <c r="T13" s="7">
        <v>129</v>
      </c>
      <c r="U13" s="7">
        <v>176</v>
      </c>
      <c r="V13" s="7">
        <v>156</v>
      </c>
      <c r="W13" s="7">
        <v>158</v>
      </c>
      <c r="X13" s="7">
        <v>170</v>
      </c>
      <c r="Y13" s="6">
        <f t="shared" si="0"/>
        <v>1846</v>
      </c>
      <c r="Z13" s="6">
        <f t="shared" si="1"/>
        <v>1647</v>
      </c>
      <c r="AA13" s="6">
        <f t="shared" si="2"/>
        <v>3493</v>
      </c>
      <c r="AB13" s="6">
        <f t="shared" si="3"/>
        <v>20</v>
      </c>
      <c r="AC13" s="8">
        <f t="shared" si="4"/>
        <v>174.65</v>
      </c>
    </row>
    <row r="14" spans="1:29" ht="12.75">
      <c r="A14" s="6">
        <v>11</v>
      </c>
      <c r="B14" s="7">
        <v>2260</v>
      </c>
      <c r="C14" s="7" t="s">
        <v>31</v>
      </c>
      <c r="D14" s="7" t="s">
        <v>22</v>
      </c>
      <c r="E14" s="7">
        <v>168</v>
      </c>
      <c r="F14" s="7">
        <v>192</v>
      </c>
      <c r="G14" s="7">
        <v>158</v>
      </c>
      <c r="H14" s="7">
        <v>179</v>
      </c>
      <c r="I14" s="7">
        <v>175</v>
      </c>
      <c r="J14" s="7">
        <v>145</v>
      </c>
      <c r="K14" s="7">
        <v>192</v>
      </c>
      <c r="L14" s="7">
        <v>189</v>
      </c>
      <c r="M14" s="7">
        <v>167</v>
      </c>
      <c r="N14" s="7">
        <v>185</v>
      </c>
      <c r="O14" s="7"/>
      <c r="P14" s="7"/>
      <c r="Q14" s="7">
        <v>139</v>
      </c>
      <c r="R14" s="7">
        <v>171</v>
      </c>
      <c r="S14" s="7">
        <v>239</v>
      </c>
      <c r="T14" s="7">
        <v>193</v>
      </c>
      <c r="U14" s="7">
        <v>167</v>
      </c>
      <c r="V14" s="7">
        <v>138</v>
      </c>
      <c r="W14" s="7">
        <v>146</v>
      </c>
      <c r="X14" s="7">
        <v>179</v>
      </c>
      <c r="Y14" s="6">
        <f t="shared" si="0"/>
        <v>1750</v>
      </c>
      <c r="Z14" s="6">
        <f t="shared" si="1"/>
        <v>1372</v>
      </c>
      <c r="AA14" s="6">
        <f t="shared" si="2"/>
        <v>3122</v>
      </c>
      <c r="AB14" s="6">
        <f t="shared" si="3"/>
        <v>18</v>
      </c>
      <c r="AC14" s="8">
        <f t="shared" si="4"/>
        <v>173.44444444444446</v>
      </c>
    </row>
    <row r="15" spans="1:29" ht="12.75">
      <c r="A15" s="6">
        <v>12</v>
      </c>
      <c r="B15" s="7">
        <v>2409</v>
      </c>
      <c r="C15" s="7" t="s">
        <v>59</v>
      </c>
      <c r="D15" s="7" t="s">
        <v>35</v>
      </c>
      <c r="E15" s="7">
        <v>165</v>
      </c>
      <c r="F15" s="7">
        <v>153</v>
      </c>
      <c r="G15" s="7">
        <v>186</v>
      </c>
      <c r="H15" s="7">
        <v>198</v>
      </c>
      <c r="I15" s="7">
        <v>153</v>
      </c>
      <c r="J15" s="7">
        <v>149</v>
      </c>
      <c r="K15" s="7">
        <v>133</v>
      </c>
      <c r="L15" s="7">
        <v>167</v>
      </c>
      <c r="M15" s="7">
        <v>186</v>
      </c>
      <c r="N15" s="7">
        <v>183</v>
      </c>
      <c r="O15" s="7">
        <v>143</v>
      </c>
      <c r="P15" s="7">
        <v>204</v>
      </c>
      <c r="Q15" s="7">
        <v>276</v>
      </c>
      <c r="R15" s="7">
        <v>175</v>
      </c>
      <c r="S15" s="7">
        <v>139</v>
      </c>
      <c r="T15" s="7">
        <v>200</v>
      </c>
      <c r="U15" s="7">
        <v>182</v>
      </c>
      <c r="V15" s="7">
        <v>152</v>
      </c>
      <c r="W15" s="7">
        <v>145</v>
      </c>
      <c r="X15" s="7">
        <v>161</v>
      </c>
      <c r="Y15" s="6">
        <f t="shared" si="0"/>
        <v>1673</v>
      </c>
      <c r="Z15" s="6">
        <f t="shared" si="1"/>
        <v>1777</v>
      </c>
      <c r="AA15" s="6">
        <f t="shared" si="2"/>
        <v>3450</v>
      </c>
      <c r="AB15" s="6">
        <f t="shared" si="3"/>
        <v>20</v>
      </c>
      <c r="AC15" s="8">
        <f t="shared" si="4"/>
        <v>172.5</v>
      </c>
    </row>
    <row r="16" spans="1:29" ht="12.75">
      <c r="A16" s="6">
        <v>13</v>
      </c>
      <c r="B16" s="7">
        <v>2687</v>
      </c>
      <c r="C16" s="7" t="s">
        <v>44</v>
      </c>
      <c r="D16" s="7" t="s">
        <v>33</v>
      </c>
      <c r="E16" s="7">
        <v>197</v>
      </c>
      <c r="F16" s="7">
        <v>153</v>
      </c>
      <c r="G16" s="7">
        <v>159</v>
      </c>
      <c r="H16" s="7">
        <v>181</v>
      </c>
      <c r="I16" s="7">
        <v>160</v>
      </c>
      <c r="J16" s="7">
        <v>190</v>
      </c>
      <c r="K16" s="7">
        <v>170</v>
      </c>
      <c r="L16" s="7">
        <v>151</v>
      </c>
      <c r="M16" s="7"/>
      <c r="N16" s="7"/>
      <c r="O16" s="7">
        <v>179</v>
      </c>
      <c r="P16" s="7">
        <v>192</v>
      </c>
      <c r="Q16" s="7">
        <v>152</v>
      </c>
      <c r="R16" s="7">
        <v>178</v>
      </c>
      <c r="S16" s="7">
        <v>183</v>
      </c>
      <c r="T16" s="7">
        <v>183</v>
      </c>
      <c r="U16" s="7">
        <v>159</v>
      </c>
      <c r="V16" s="7">
        <v>158</v>
      </c>
      <c r="W16" s="7"/>
      <c r="X16" s="7"/>
      <c r="Y16" s="6">
        <f t="shared" si="0"/>
        <v>1361</v>
      </c>
      <c r="Z16" s="6">
        <f t="shared" si="1"/>
        <v>1384</v>
      </c>
      <c r="AA16" s="6">
        <f t="shared" si="2"/>
        <v>2745</v>
      </c>
      <c r="AB16" s="6">
        <f t="shared" si="3"/>
        <v>16</v>
      </c>
      <c r="AC16" s="8">
        <f t="shared" si="4"/>
        <v>171.5625</v>
      </c>
    </row>
    <row r="17" spans="1:29" ht="12.75">
      <c r="A17" s="6">
        <v>14</v>
      </c>
      <c r="B17" s="7">
        <v>1453</v>
      </c>
      <c r="C17" s="7" t="s">
        <v>57</v>
      </c>
      <c r="D17" s="7" t="s">
        <v>22</v>
      </c>
      <c r="E17" s="7">
        <v>204</v>
      </c>
      <c r="F17" s="7">
        <v>170</v>
      </c>
      <c r="G17" s="7">
        <v>172</v>
      </c>
      <c r="H17" s="7">
        <v>178</v>
      </c>
      <c r="I17" s="7"/>
      <c r="J17" s="7"/>
      <c r="K17" s="7">
        <v>146</v>
      </c>
      <c r="L17" s="7">
        <v>176</v>
      </c>
      <c r="M17" s="7">
        <v>171</v>
      </c>
      <c r="N17" s="7">
        <v>160</v>
      </c>
      <c r="O17" s="7">
        <v>143</v>
      </c>
      <c r="P17" s="7">
        <v>167</v>
      </c>
      <c r="Q17" s="7">
        <v>172</v>
      </c>
      <c r="R17" s="7">
        <v>143</v>
      </c>
      <c r="S17" s="7"/>
      <c r="T17" s="7"/>
      <c r="U17" s="7"/>
      <c r="V17" s="7">
        <v>192</v>
      </c>
      <c r="W17" s="7">
        <v>199</v>
      </c>
      <c r="X17" s="7">
        <v>149</v>
      </c>
      <c r="Y17" s="6">
        <f t="shared" si="0"/>
        <v>1377</v>
      </c>
      <c r="Z17" s="6">
        <f t="shared" si="1"/>
        <v>1165</v>
      </c>
      <c r="AA17" s="6">
        <f t="shared" si="2"/>
        <v>2542</v>
      </c>
      <c r="AB17" s="6">
        <f t="shared" si="3"/>
        <v>15</v>
      </c>
      <c r="AC17" s="8">
        <f t="shared" si="4"/>
        <v>169.46666666666667</v>
      </c>
    </row>
    <row r="18" spans="1:29" ht="12.75">
      <c r="A18" s="6">
        <v>15</v>
      </c>
      <c r="B18" s="7">
        <v>3031</v>
      </c>
      <c r="C18" s="7" t="s">
        <v>46</v>
      </c>
      <c r="D18" s="7" t="s">
        <v>34</v>
      </c>
      <c r="E18" s="7">
        <v>170</v>
      </c>
      <c r="F18" s="7">
        <v>115</v>
      </c>
      <c r="G18" s="7">
        <v>181</v>
      </c>
      <c r="H18" s="7">
        <v>136</v>
      </c>
      <c r="I18" s="7">
        <v>202</v>
      </c>
      <c r="J18" s="7">
        <v>142</v>
      </c>
      <c r="K18" s="7">
        <v>188</v>
      </c>
      <c r="L18" s="7">
        <v>166</v>
      </c>
      <c r="M18" s="7">
        <v>138</v>
      </c>
      <c r="N18" s="7">
        <v>198</v>
      </c>
      <c r="O18" s="7"/>
      <c r="P18" s="7">
        <v>162</v>
      </c>
      <c r="Q18" s="7"/>
      <c r="R18" s="7"/>
      <c r="S18" s="7">
        <v>153</v>
      </c>
      <c r="T18" s="7">
        <v>210</v>
      </c>
      <c r="U18" s="7">
        <v>199</v>
      </c>
      <c r="V18" s="7">
        <v>171</v>
      </c>
      <c r="W18" s="7">
        <v>178</v>
      </c>
      <c r="X18" s="7">
        <v>162</v>
      </c>
      <c r="Y18" s="6">
        <f t="shared" si="0"/>
        <v>1636</v>
      </c>
      <c r="Z18" s="6">
        <f t="shared" si="1"/>
        <v>1235</v>
      </c>
      <c r="AA18" s="6">
        <f>SUM(Y18:Z18)</f>
        <v>2871</v>
      </c>
      <c r="AB18" s="6">
        <f t="shared" si="3"/>
        <v>17</v>
      </c>
      <c r="AC18" s="8">
        <f t="shared" si="4"/>
        <v>168.88235294117646</v>
      </c>
    </row>
    <row r="19" spans="1:29" ht="12.75">
      <c r="A19" s="6">
        <v>16</v>
      </c>
      <c r="B19" s="7">
        <v>2246</v>
      </c>
      <c r="C19" s="7" t="s">
        <v>63</v>
      </c>
      <c r="D19" s="7" t="s">
        <v>34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>
        <v>194</v>
      </c>
      <c r="P19" s="7"/>
      <c r="Q19" s="7">
        <v>183</v>
      </c>
      <c r="R19" s="7">
        <v>139</v>
      </c>
      <c r="S19" s="7"/>
      <c r="T19" s="7"/>
      <c r="U19" s="7">
        <v>160</v>
      </c>
      <c r="V19" s="7">
        <v>168</v>
      </c>
      <c r="W19" s="7"/>
      <c r="X19" s="7"/>
      <c r="Y19" s="6">
        <f t="shared" si="0"/>
        <v>0</v>
      </c>
      <c r="Z19" s="6">
        <f t="shared" si="1"/>
        <v>844</v>
      </c>
      <c r="AA19" s="6">
        <f aca="true" t="shared" si="5" ref="AA19:AA37">SUM(E19:X19)</f>
        <v>844</v>
      </c>
      <c r="AB19" s="6">
        <f t="shared" si="3"/>
        <v>5</v>
      </c>
      <c r="AC19" s="8">
        <f t="shared" si="4"/>
        <v>168.8</v>
      </c>
    </row>
    <row r="20" spans="1:29" ht="12.75">
      <c r="A20" s="6">
        <v>17</v>
      </c>
      <c r="B20" s="7">
        <v>1978</v>
      </c>
      <c r="C20" s="7" t="s">
        <v>30</v>
      </c>
      <c r="D20" s="7" t="s">
        <v>23</v>
      </c>
      <c r="E20" s="7">
        <v>156</v>
      </c>
      <c r="F20" s="7">
        <v>175</v>
      </c>
      <c r="G20" s="7">
        <v>179</v>
      </c>
      <c r="H20" s="7">
        <v>149</v>
      </c>
      <c r="I20" s="7">
        <v>174</v>
      </c>
      <c r="J20" s="7">
        <v>140</v>
      </c>
      <c r="K20" s="7">
        <v>186</v>
      </c>
      <c r="L20" s="7">
        <v>141</v>
      </c>
      <c r="M20" s="7">
        <v>168</v>
      </c>
      <c r="N20" s="7">
        <v>152</v>
      </c>
      <c r="O20" s="7">
        <v>213</v>
      </c>
      <c r="P20" s="7">
        <v>148</v>
      </c>
      <c r="Q20" s="7">
        <v>200</v>
      </c>
      <c r="R20" s="7">
        <v>182</v>
      </c>
      <c r="S20" s="7">
        <v>158</v>
      </c>
      <c r="T20" s="7">
        <v>171</v>
      </c>
      <c r="U20" s="7">
        <v>130</v>
      </c>
      <c r="V20" s="7">
        <v>174</v>
      </c>
      <c r="W20" s="7">
        <v>170</v>
      </c>
      <c r="X20" s="7">
        <v>173</v>
      </c>
      <c r="Y20" s="6">
        <f t="shared" si="0"/>
        <v>1620</v>
      </c>
      <c r="Z20" s="6">
        <f t="shared" si="1"/>
        <v>1719</v>
      </c>
      <c r="AA20" s="6">
        <f t="shared" si="5"/>
        <v>3339</v>
      </c>
      <c r="AB20" s="6">
        <f t="shared" si="3"/>
        <v>20</v>
      </c>
      <c r="AC20" s="8">
        <f t="shared" si="4"/>
        <v>166.95</v>
      </c>
    </row>
    <row r="21" spans="1:29" ht="12.75">
      <c r="A21" s="6">
        <v>18</v>
      </c>
      <c r="B21" s="7">
        <v>3408</v>
      </c>
      <c r="C21" s="7" t="s">
        <v>38</v>
      </c>
      <c r="D21" s="7" t="s">
        <v>33</v>
      </c>
      <c r="E21" s="7"/>
      <c r="F21" s="7"/>
      <c r="G21" s="7"/>
      <c r="H21" s="7"/>
      <c r="I21" s="7">
        <v>127</v>
      </c>
      <c r="J21" s="7">
        <v>154</v>
      </c>
      <c r="K21" s="7">
        <v>141</v>
      </c>
      <c r="L21" s="7">
        <v>143</v>
      </c>
      <c r="M21" s="7">
        <v>152</v>
      </c>
      <c r="N21" s="7">
        <v>172</v>
      </c>
      <c r="O21" s="7">
        <v>153</v>
      </c>
      <c r="P21" s="7">
        <v>180</v>
      </c>
      <c r="Q21" s="7">
        <v>161</v>
      </c>
      <c r="R21" s="7">
        <v>175</v>
      </c>
      <c r="S21" s="7">
        <v>165</v>
      </c>
      <c r="T21" s="7">
        <v>174</v>
      </c>
      <c r="U21" s="7">
        <v>175</v>
      </c>
      <c r="V21" s="7">
        <v>231</v>
      </c>
      <c r="W21" s="7">
        <v>181</v>
      </c>
      <c r="X21" s="7">
        <v>182</v>
      </c>
      <c r="Y21" s="6">
        <f t="shared" si="0"/>
        <v>889</v>
      </c>
      <c r="Z21" s="6">
        <f t="shared" si="1"/>
        <v>1777</v>
      </c>
      <c r="AA21" s="6">
        <f t="shared" si="5"/>
        <v>2666</v>
      </c>
      <c r="AB21" s="6">
        <f t="shared" si="3"/>
        <v>16</v>
      </c>
      <c r="AC21" s="8">
        <f t="shared" si="4"/>
        <v>166.625</v>
      </c>
    </row>
    <row r="22" spans="1:29" ht="12.75">
      <c r="A22" s="6">
        <v>19</v>
      </c>
      <c r="B22" s="7">
        <v>2715</v>
      </c>
      <c r="C22" s="7" t="s">
        <v>42</v>
      </c>
      <c r="D22" s="54" t="s">
        <v>34</v>
      </c>
      <c r="E22" s="7">
        <v>178</v>
      </c>
      <c r="F22" s="7">
        <v>156</v>
      </c>
      <c r="G22" s="7">
        <v>189</v>
      </c>
      <c r="H22" s="7">
        <v>181</v>
      </c>
      <c r="I22" s="7">
        <v>192</v>
      </c>
      <c r="J22" s="7">
        <v>148</v>
      </c>
      <c r="K22" s="7">
        <v>147</v>
      </c>
      <c r="L22" s="7">
        <v>170</v>
      </c>
      <c r="M22" s="7">
        <v>169</v>
      </c>
      <c r="N22" s="7">
        <v>160</v>
      </c>
      <c r="O22" s="7"/>
      <c r="P22" s="7">
        <v>186</v>
      </c>
      <c r="Q22" s="7">
        <v>129</v>
      </c>
      <c r="R22" s="7"/>
      <c r="S22" s="7">
        <v>179</v>
      </c>
      <c r="T22" s="7">
        <v>175</v>
      </c>
      <c r="U22" s="7">
        <v>141</v>
      </c>
      <c r="V22" s="7"/>
      <c r="W22" s="7">
        <v>160</v>
      </c>
      <c r="X22" s="7">
        <v>171</v>
      </c>
      <c r="Y22" s="6">
        <f t="shared" si="0"/>
        <v>1690</v>
      </c>
      <c r="Z22" s="6">
        <f t="shared" si="1"/>
        <v>1141</v>
      </c>
      <c r="AA22" s="6">
        <f t="shared" si="5"/>
        <v>2831</v>
      </c>
      <c r="AB22" s="6">
        <f t="shared" si="3"/>
        <v>17</v>
      </c>
      <c r="AC22" s="8">
        <f t="shared" si="4"/>
        <v>166.52941176470588</v>
      </c>
    </row>
    <row r="23" spans="1:29" ht="12.75">
      <c r="A23" s="6">
        <v>20</v>
      </c>
      <c r="B23" s="7">
        <v>2094</v>
      </c>
      <c r="C23" s="7" t="s">
        <v>39</v>
      </c>
      <c r="D23" s="7" t="s">
        <v>33</v>
      </c>
      <c r="E23" s="7">
        <v>172</v>
      </c>
      <c r="F23" s="7">
        <v>151</v>
      </c>
      <c r="G23" s="7">
        <v>178</v>
      </c>
      <c r="H23" s="7">
        <v>170</v>
      </c>
      <c r="I23" s="7">
        <v>173</v>
      </c>
      <c r="J23" s="7">
        <v>190</v>
      </c>
      <c r="K23" s="7">
        <v>132</v>
      </c>
      <c r="L23" s="7">
        <v>181</v>
      </c>
      <c r="M23" s="7"/>
      <c r="N23" s="7"/>
      <c r="O23" s="7"/>
      <c r="P23" s="7"/>
      <c r="Q23" s="7"/>
      <c r="R23" s="7"/>
      <c r="S23" s="7">
        <v>181</v>
      </c>
      <c r="T23" s="7">
        <v>162</v>
      </c>
      <c r="U23" s="7">
        <v>154</v>
      </c>
      <c r="V23" s="7">
        <v>176</v>
      </c>
      <c r="W23" s="7">
        <v>135</v>
      </c>
      <c r="X23" s="7">
        <v>161</v>
      </c>
      <c r="Y23" s="6">
        <f t="shared" si="0"/>
        <v>1347</v>
      </c>
      <c r="Z23" s="6">
        <f t="shared" si="1"/>
        <v>969</v>
      </c>
      <c r="AA23" s="6">
        <f t="shared" si="5"/>
        <v>2316</v>
      </c>
      <c r="AB23" s="6">
        <f t="shared" si="3"/>
        <v>14</v>
      </c>
      <c r="AC23" s="8">
        <f t="shared" si="4"/>
        <v>165.42857142857142</v>
      </c>
    </row>
    <row r="24" spans="1:29" ht="12.75">
      <c r="A24" s="6">
        <v>21</v>
      </c>
      <c r="B24" s="7">
        <v>229</v>
      </c>
      <c r="C24" s="7" t="s">
        <v>51</v>
      </c>
      <c r="D24" s="54" t="s">
        <v>36</v>
      </c>
      <c r="E24" s="7">
        <v>174</v>
      </c>
      <c r="F24" s="7">
        <v>143</v>
      </c>
      <c r="G24" s="7">
        <v>182</v>
      </c>
      <c r="H24" s="7">
        <v>186</v>
      </c>
      <c r="I24" s="7">
        <v>171</v>
      </c>
      <c r="J24" s="7">
        <v>159</v>
      </c>
      <c r="K24" s="7">
        <v>181</v>
      </c>
      <c r="L24" s="7">
        <v>203</v>
      </c>
      <c r="M24" s="7">
        <v>166</v>
      </c>
      <c r="N24" s="7">
        <v>179</v>
      </c>
      <c r="O24" s="7">
        <v>162</v>
      </c>
      <c r="P24" s="7">
        <v>144</v>
      </c>
      <c r="Q24" s="7">
        <v>151</v>
      </c>
      <c r="R24" s="7">
        <v>118</v>
      </c>
      <c r="S24" s="7">
        <v>179</v>
      </c>
      <c r="T24" s="7">
        <v>157</v>
      </c>
      <c r="U24" s="7">
        <v>134</v>
      </c>
      <c r="V24" s="7">
        <v>143</v>
      </c>
      <c r="W24" s="7">
        <v>166</v>
      </c>
      <c r="X24" s="7">
        <v>186</v>
      </c>
      <c r="Y24" s="6">
        <f t="shared" si="0"/>
        <v>1744</v>
      </c>
      <c r="Z24" s="6">
        <f t="shared" si="1"/>
        <v>1540</v>
      </c>
      <c r="AA24" s="6">
        <f t="shared" si="5"/>
        <v>3284</v>
      </c>
      <c r="AB24" s="6">
        <f t="shared" si="3"/>
        <v>20</v>
      </c>
      <c r="AC24" s="8">
        <f t="shared" si="4"/>
        <v>164.2</v>
      </c>
    </row>
    <row r="25" spans="1:29" ht="12.75">
      <c r="A25" s="6">
        <v>22</v>
      </c>
      <c r="B25" s="7">
        <v>1969</v>
      </c>
      <c r="C25" s="7" t="s">
        <v>56</v>
      </c>
      <c r="D25" s="7" t="s">
        <v>23</v>
      </c>
      <c r="E25" s="7"/>
      <c r="F25" s="7"/>
      <c r="G25" s="7"/>
      <c r="H25" s="7"/>
      <c r="I25" s="7"/>
      <c r="J25" s="7"/>
      <c r="K25" s="7">
        <v>167</v>
      </c>
      <c r="L25" s="7">
        <v>160</v>
      </c>
      <c r="M25" s="7">
        <v>197</v>
      </c>
      <c r="N25" s="7">
        <v>150</v>
      </c>
      <c r="O25" s="7">
        <v>141</v>
      </c>
      <c r="P25" s="7">
        <v>144</v>
      </c>
      <c r="Q25" s="7">
        <v>160</v>
      </c>
      <c r="R25" s="7">
        <v>178</v>
      </c>
      <c r="S25" s="7">
        <v>164</v>
      </c>
      <c r="T25" s="7">
        <v>168</v>
      </c>
      <c r="U25" s="7">
        <v>197</v>
      </c>
      <c r="V25" s="7">
        <v>156</v>
      </c>
      <c r="W25" s="7">
        <v>147</v>
      </c>
      <c r="X25" s="7">
        <v>144</v>
      </c>
      <c r="Y25" s="6">
        <f t="shared" si="0"/>
        <v>674</v>
      </c>
      <c r="Z25" s="6">
        <f t="shared" si="1"/>
        <v>1599</v>
      </c>
      <c r="AA25" s="6">
        <f t="shared" si="5"/>
        <v>2273</v>
      </c>
      <c r="AB25" s="6">
        <f t="shared" si="3"/>
        <v>14</v>
      </c>
      <c r="AC25" s="8">
        <f t="shared" si="4"/>
        <v>162.35714285714286</v>
      </c>
    </row>
    <row r="26" spans="1:29" ht="12.75">
      <c r="A26" s="6">
        <v>23</v>
      </c>
      <c r="B26" s="7">
        <v>3151</v>
      </c>
      <c r="C26" s="7" t="s">
        <v>40</v>
      </c>
      <c r="D26" s="7" t="s">
        <v>33</v>
      </c>
      <c r="E26" s="7"/>
      <c r="F26" s="7"/>
      <c r="G26" s="7"/>
      <c r="H26" s="7"/>
      <c r="I26" s="7">
        <v>190</v>
      </c>
      <c r="J26" s="7">
        <v>139</v>
      </c>
      <c r="K26" s="7">
        <v>169</v>
      </c>
      <c r="L26" s="7">
        <v>157</v>
      </c>
      <c r="M26" s="7">
        <v>171</v>
      </c>
      <c r="N26" s="7">
        <v>194</v>
      </c>
      <c r="O26" s="7">
        <v>185</v>
      </c>
      <c r="P26" s="7">
        <v>147</v>
      </c>
      <c r="Q26" s="7">
        <v>151</v>
      </c>
      <c r="R26" s="7">
        <v>169</v>
      </c>
      <c r="S26" s="7"/>
      <c r="T26" s="7"/>
      <c r="U26" s="7"/>
      <c r="V26" s="7">
        <v>145</v>
      </c>
      <c r="W26" s="7">
        <v>121</v>
      </c>
      <c r="X26" s="7">
        <v>160</v>
      </c>
      <c r="Y26" s="6">
        <f t="shared" si="0"/>
        <v>1020</v>
      </c>
      <c r="Z26" s="6">
        <f t="shared" si="1"/>
        <v>1078</v>
      </c>
      <c r="AA26" s="6">
        <f t="shared" si="5"/>
        <v>2098</v>
      </c>
      <c r="AB26" s="6">
        <f t="shared" si="3"/>
        <v>13</v>
      </c>
      <c r="AC26" s="8">
        <f t="shared" si="4"/>
        <v>161.3846153846154</v>
      </c>
    </row>
    <row r="27" spans="1:29" s="11" customFormat="1" ht="12.75">
      <c r="A27" s="6">
        <v>24</v>
      </c>
      <c r="B27" s="7">
        <v>2941</v>
      </c>
      <c r="C27" s="7" t="s">
        <v>62</v>
      </c>
      <c r="D27" s="7" t="s">
        <v>34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>
        <v>179</v>
      </c>
      <c r="P27" s="7">
        <v>148</v>
      </c>
      <c r="Q27" s="7"/>
      <c r="R27" s="7">
        <v>141</v>
      </c>
      <c r="S27" s="7"/>
      <c r="T27" s="7"/>
      <c r="U27" s="7"/>
      <c r="V27" s="7">
        <v>174</v>
      </c>
      <c r="W27" s="7">
        <v>180</v>
      </c>
      <c r="X27" s="7">
        <v>136</v>
      </c>
      <c r="Y27" s="6">
        <f t="shared" si="0"/>
        <v>0</v>
      </c>
      <c r="Z27" s="6">
        <f t="shared" si="1"/>
        <v>958</v>
      </c>
      <c r="AA27" s="6">
        <f t="shared" si="5"/>
        <v>958</v>
      </c>
      <c r="AB27" s="6">
        <f t="shared" si="3"/>
        <v>6</v>
      </c>
      <c r="AC27" s="8">
        <f t="shared" si="4"/>
        <v>159.66666666666666</v>
      </c>
    </row>
    <row r="28" spans="1:29" ht="12.75">
      <c r="A28" s="6">
        <v>25</v>
      </c>
      <c r="B28" s="7">
        <v>3104</v>
      </c>
      <c r="C28" s="7" t="s">
        <v>50</v>
      </c>
      <c r="D28" s="7" t="s">
        <v>35</v>
      </c>
      <c r="E28" s="7"/>
      <c r="F28" s="7"/>
      <c r="G28" s="7">
        <v>171</v>
      </c>
      <c r="H28" s="7">
        <v>128</v>
      </c>
      <c r="I28" s="7">
        <v>153</v>
      </c>
      <c r="J28" s="7">
        <v>136</v>
      </c>
      <c r="K28" s="7">
        <v>159</v>
      </c>
      <c r="L28" s="7">
        <v>166</v>
      </c>
      <c r="M28" s="7"/>
      <c r="N28" s="7"/>
      <c r="O28" s="7"/>
      <c r="P28" s="7"/>
      <c r="Q28" s="7"/>
      <c r="R28" s="7"/>
      <c r="S28" s="7">
        <v>158</v>
      </c>
      <c r="T28" s="7">
        <v>152</v>
      </c>
      <c r="U28" s="7">
        <v>155</v>
      </c>
      <c r="V28" s="7">
        <v>153</v>
      </c>
      <c r="W28" s="7">
        <v>173</v>
      </c>
      <c r="X28" s="7">
        <v>177</v>
      </c>
      <c r="Y28" s="6">
        <f t="shared" si="0"/>
        <v>913</v>
      </c>
      <c r="Z28" s="6">
        <f t="shared" si="1"/>
        <v>968</v>
      </c>
      <c r="AA28" s="6">
        <f t="shared" si="5"/>
        <v>1881</v>
      </c>
      <c r="AB28" s="6">
        <f t="shared" si="3"/>
        <v>12</v>
      </c>
      <c r="AC28" s="8">
        <f t="shared" si="4"/>
        <v>156.75</v>
      </c>
    </row>
    <row r="29" spans="1:29" ht="12.75">
      <c r="A29" s="6">
        <v>26</v>
      </c>
      <c r="B29" s="7">
        <v>2971</v>
      </c>
      <c r="C29" s="7" t="s">
        <v>28</v>
      </c>
      <c r="D29" s="7" t="s">
        <v>23</v>
      </c>
      <c r="E29" s="7">
        <v>149</v>
      </c>
      <c r="F29" s="7">
        <v>171</v>
      </c>
      <c r="G29" s="7">
        <v>169</v>
      </c>
      <c r="H29" s="7">
        <v>142</v>
      </c>
      <c r="I29" s="7">
        <v>159</v>
      </c>
      <c r="J29" s="7">
        <v>176</v>
      </c>
      <c r="K29" s="7"/>
      <c r="L29" s="7"/>
      <c r="M29" s="7"/>
      <c r="N29" s="7"/>
      <c r="O29" s="7">
        <v>176</v>
      </c>
      <c r="P29" s="7">
        <v>143</v>
      </c>
      <c r="Q29" s="7">
        <v>148</v>
      </c>
      <c r="R29" s="7">
        <v>186</v>
      </c>
      <c r="S29" s="7">
        <v>134</v>
      </c>
      <c r="T29" s="7">
        <v>119</v>
      </c>
      <c r="U29" s="7"/>
      <c r="V29" s="7"/>
      <c r="W29" s="7"/>
      <c r="X29" s="7"/>
      <c r="Y29" s="6">
        <f t="shared" si="0"/>
        <v>966</v>
      </c>
      <c r="Z29" s="6">
        <f t="shared" si="1"/>
        <v>906</v>
      </c>
      <c r="AA29" s="6">
        <f t="shared" si="5"/>
        <v>1872</v>
      </c>
      <c r="AB29" s="6">
        <f t="shared" si="3"/>
        <v>12</v>
      </c>
      <c r="AC29" s="8">
        <f t="shared" si="4"/>
        <v>156</v>
      </c>
    </row>
    <row r="30" spans="1:29" ht="12.75">
      <c r="A30" s="6">
        <v>27</v>
      </c>
      <c r="B30" s="7">
        <v>2412</v>
      </c>
      <c r="C30" s="10" t="s">
        <v>47</v>
      </c>
      <c r="D30" s="54" t="s">
        <v>35</v>
      </c>
      <c r="E30" s="7">
        <v>138</v>
      </c>
      <c r="F30" s="7">
        <v>160</v>
      </c>
      <c r="G30" s="7">
        <v>138</v>
      </c>
      <c r="H30" s="7">
        <v>200</v>
      </c>
      <c r="I30" s="7">
        <v>149</v>
      </c>
      <c r="J30" s="7">
        <v>156</v>
      </c>
      <c r="K30" s="7">
        <v>158</v>
      </c>
      <c r="L30" s="7">
        <v>170</v>
      </c>
      <c r="M30" s="7">
        <v>181</v>
      </c>
      <c r="N30" s="7">
        <v>167</v>
      </c>
      <c r="O30" s="7">
        <v>127</v>
      </c>
      <c r="P30" s="7">
        <v>185</v>
      </c>
      <c r="Q30" s="7">
        <v>139</v>
      </c>
      <c r="R30" s="7">
        <v>106</v>
      </c>
      <c r="S30" s="7"/>
      <c r="T30" s="7"/>
      <c r="U30" s="7">
        <v>155</v>
      </c>
      <c r="V30" s="7">
        <v>153</v>
      </c>
      <c r="W30" s="7">
        <v>177</v>
      </c>
      <c r="X30" s="7">
        <v>125</v>
      </c>
      <c r="Y30" s="6">
        <f t="shared" si="0"/>
        <v>1617</v>
      </c>
      <c r="Z30" s="6">
        <f t="shared" si="1"/>
        <v>1167</v>
      </c>
      <c r="AA30" s="6">
        <f t="shared" si="5"/>
        <v>2784</v>
      </c>
      <c r="AB30" s="6">
        <f t="shared" si="3"/>
        <v>18</v>
      </c>
      <c r="AC30" s="8">
        <f t="shared" si="4"/>
        <v>154.66666666666666</v>
      </c>
    </row>
    <row r="31" spans="1:29" ht="12.75">
      <c r="A31" s="6">
        <v>28</v>
      </c>
      <c r="B31" s="7">
        <v>1968</v>
      </c>
      <c r="C31" s="7" t="s">
        <v>29</v>
      </c>
      <c r="D31" s="7" t="s">
        <v>23</v>
      </c>
      <c r="E31" s="7">
        <v>162</v>
      </c>
      <c r="F31" s="7">
        <v>166</v>
      </c>
      <c r="G31" s="7">
        <v>126</v>
      </c>
      <c r="H31" s="7">
        <v>166</v>
      </c>
      <c r="I31" s="7">
        <v>151</v>
      </c>
      <c r="J31" s="7">
        <v>161</v>
      </c>
      <c r="K31" s="7">
        <v>169</v>
      </c>
      <c r="L31" s="7">
        <v>147</v>
      </c>
      <c r="M31" s="7">
        <v>170</v>
      </c>
      <c r="N31" s="7">
        <v>138</v>
      </c>
      <c r="O31" s="7"/>
      <c r="P31" s="7"/>
      <c r="Q31" s="7"/>
      <c r="R31" s="7"/>
      <c r="S31" s="7"/>
      <c r="T31" s="7"/>
      <c r="U31" s="7">
        <v>125</v>
      </c>
      <c r="V31" s="7">
        <v>160</v>
      </c>
      <c r="W31" s="7">
        <v>160</v>
      </c>
      <c r="X31" s="7">
        <v>155</v>
      </c>
      <c r="Y31" s="6">
        <f t="shared" si="0"/>
        <v>1556</v>
      </c>
      <c r="Z31" s="6">
        <f t="shared" si="1"/>
        <v>600</v>
      </c>
      <c r="AA31" s="6">
        <f t="shared" si="5"/>
        <v>2156</v>
      </c>
      <c r="AB31" s="6">
        <f t="shared" si="3"/>
        <v>14</v>
      </c>
      <c r="AC31" s="8">
        <f t="shared" si="4"/>
        <v>154</v>
      </c>
    </row>
    <row r="32" spans="1:29" ht="12.75">
      <c r="A32" s="6">
        <v>29</v>
      </c>
      <c r="B32" s="7">
        <v>3410</v>
      </c>
      <c r="C32" s="7" t="s">
        <v>54</v>
      </c>
      <c r="D32" s="7" t="s">
        <v>36</v>
      </c>
      <c r="E32" s="10">
        <v>157</v>
      </c>
      <c r="F32" s="10">
        <v>143</v>
      </c>
      <c r="G32" s="10">
        <v>133</v>
      </c>
      <c r="H32" s="10">
        <v>163</v>
      </c>
      <c r="I32" s="10">
        <v>148</v>
      </c>
      <c r="J32" s="10">
        <v>153</v>
      </c>
      <c r="K32" s="10">
        <v>163</v>
      </c>
      <c r="L32" s="10">
        <v>203</v>
      </c>
      <c r="M32" s="10">
        <v>155</v>
      </c>
      <c r="N32" s="10">
        <v>145</v>
      </c>
      <c r="O32" s="10">
        <v>101</v>
      </c>
      <c r="P32" s="10">
        <v>176</v>
      </c>
      <c r="Q32" s="10">
        <v>151</v>
      </c>
      <c r="R32" s="10">
        <v>116</v>
      </c>
      <c r="S32" s="10">
        <v>125</v>
      </c>
      <c r="T32" s="10">
        <v>100</v>
      </c>
      <c r="U32" s="10">
        <v>137</v>
      </c>
      <c r="V32" s="10">
        <v>141</v>
      </c>
      <c r="W32" s="10">
        <v>136</v>
      </c>
      <c r="X32" s="10">
        <v>140</v>
      </c>
      <c r="Y32" s="6">
        <f t="shared" si="0"/>
        <v>1563</v>
      </c>
      <c r="Z32" s="6">
        <f t="shared" si="1"/>
        <v>1323</v>
      </c>
      <c r="AA32" s="6">
        <f t="shared" si="5"/>
        <v>2886</v>
      </c>
      <c r="AB32" s="6">
        <f t="shared" si="3"/>
        <v>20</v>
      </c>
      <c r="AC32" s="8">
        <f t="shared" si="4"/>
        <v>144.3</v>
      </c>
    </row>
    <row r="33" spans="1:29" ht="12.75">
      <c r="A33" s="6">
        <v>30</v>
      </c>
      <c r="B33" s="7">
        <v>2166</v>
      </c>
      <c r="C33" s="7" t="s">
        <v>48</v>
      </c>
      <c r="D33" s="7" t="s">
        <v>35</v>
      </c>
      <c r="E33" s="7">
        <v>131</v>
      </c>
      <c r="F33" s="7">
        <v>120</v>
      </c>
      <c r="G33" s="7"/>
      <c r="H33" s="7"/>
      <c r="I33" s="7"/>
      <c r="J33" s="7"/>
      <c r="K33" s="7"/>
      <c r="L33" s="7"/>
      <c r="M33" s="7">
        <v>175</v>
      </c>
      <c r="N33" s="7">
        <v>142</v>
      </c>
      <c r="O33" s="7">
        <v>91</v>
      </c>
      <c r="P33" s="7">
        <v>156</v>
      </c>
      <c r="Q33" s="7">
        <v>132</v>
      </c>
      <c r="R33" s="7">
        <v>166</v>
      </c>
      <c r="S33" s="7">
        <v>149</v>
      </c>
      <c r="T33" s="7">
        <v>131</v>
      </c>
      <c r="U33" s="7"/>
      <c r="V33" s="7"/>
      <c r="W33" s="7"/>
      <c r="X33" s="7"/>
      <c r="Y33" s="6">
        <f t="shared" si="0"/>
        <v>568</v>
      </c>
      <c r="Z33" s="6">
        <f t="shared" si="1"/>
        <v>825</v>
      </c>
      <c r="AA33" s="6">
        <f t="shared" si="5"/>
        <v>1393</v>
      </c>
      <c r="AB33" s="6">
        <f t="shared" si="3"/>
        <v>10</v>
      </c>
      <c r="AC33" s="8">
        <f t="shared" si="4"/>
        <v>139.3</v>
      </c>
    </row>
    <row r="34" spans="1:29" ht="12.75">
      <c r="A34" s="6">
        <v>31</v>
      </c>
      <c r="B34" s="7">
        <v>3304</v>
      </c>
      <c r="C34" s="7" t="s">
        <v>58</v>
      </c>
      <c r="D34" s="7" t="s">
        <v>22</v>
      </c>
      <c r="E34" s="7">
        <v>136</v>
      </c>
      <c r="F34" s="7">
        <v>137</v>
      </c>
      <c r="G34" s="7"/>
      <c r="H34" s="7"/>
      <c r="I34" s="7">
        <v>147</v>
      </c>
      <c r="J34" s="7">
        <v>172</v>
      </c>
      <c r="K34" s="7"/>
      <c r="L34" s="7"/>
      <c r="M34" s="7"/>
      <c r="N34" s="7"/>
      <c r="O34" s="7">
        <v>142</v>
      </c>
      <c r="P34" s="7">
        <v>118</v>
      </c>
      <c r="Q34" s="7"/>
      <c r="R34" s="7"/>
      <c r="S34" s="7">
        <v>124</v>
      </c>
      <c r="T34" s="7">
        <v>136</v>
      </c>
      <c r="U34" s="7">
        <v>123</v>
      </c>
      <c r="V34" s="7"/>
      <c r="W34" s="7"/>
      <c r="X34" s="7"/>
      <c r="Y34" s="6">
        <f t="shared" si="0"/>
        <v>592</v>
      </c>
      <c r="Z34" s="6">
        <f t="shared" si="1"/>
        <v>643</v>
      </c>
      <c r="AA34" s="6">
        <f t="shared" si="5"/>
        <v>1235</v>
      </c>
      <c r="AB34" s="6">
        <f t="shared" si="3"/>
        <v>9</v>
      </c>
      <c r="AC34" s="8">
        <f t="shared" si="4"/>
        <v>137.22222222222223</v>
      </c>
    </row>
    <row r="35" spans="1:29" ht="12.75">
      <c r="A35" s="6">
        <v>32</v>
      </c>
      <c r="B35" s="7">
        <v>1903</v>
      </c>
      <c r="C35" s="7" t="s">
        <v>61</v>
      </c>
      <c r="D35" s="7" t="s">
        <v>33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>
        <v>125</v>
      </c>
      <c r="X35" s="7">
        <v>148</v>
      </c>
      <c r="Y35" s="6">
        <f t="shared" si="0"/>
        <v>0</v>
      </c>
      <c r="Z35" s="6">
        <f t="shared" si="1"/>
        <v>273</v>
      </c>
      <c r="AA35" s="6">
        <f t="shared" si="5"/>
        <v>273</v>
      </c>
      <c r="AB35" s="6">
        <f t="shared" si="3"/>
        <v>2</v>
      </c>
      <c r="AC35" s="8">
        <f t="shared" si="4"/>
        <v>136.5</v>
      </c>
    </row>
    <row r="36" spans="1:29" ht="12.75" hidden="1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6">
        <f t="shared" si="0"/>
        <v>0</v>
      </c>
      <c r="Z36" s="6">
        <f t="shared" si="1"/>
        <v>0</v>
      </c>
      <c r="AA36" s="6">
        <f t="shared" si="5"/>
        <v>0</v>
      </c>
      <c r="AB36" s="6">
        <f t="shared" si="3"/>
        <v>0</v>
      </c>
      <c r="AC36" s="8" t="e">
        <f t="shared" si="4"/>
        <v>#DIV/0!</v>
      </c>
    </row>
    <row r="37" spans="1:29" ht="12.75" hidden="1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6">
        <f t="shared" si="0"/>
        <v>0</v>
      </c>
      <c r="Z37" s="6">
        <f t="shared" si="1"/>
        <v>0</v>
      </c>
      <c r="AA37" s="6">
        <f t="shared" si="5"/>
        <v>0</v>
      </c>
      <c r="AB37" s="6">
        <f t="shared" si="3"/>
        <v>0</v>
      </c>
      <c r="AC37" s="8" t="e">
        <f t="shared" si="4"/>
        <v>#DIV/0!</v>
      </c>
    </row>
    <row r="38" spans="27:29" ht="12.75">
      <c r="AA38" s="12"/>
      <c r="AB38" s="12"/>
      <c r="AC38" s="13"/>
    </row>
    <row r="39" spans="27:29" ht="12.75">
      <c r="AA39" s="12"/>
      <c r="AB39" s="12"/>
      <c r="AC39" s="13"/>
    </row>
    <row r="40" spans="27:29" ht="12.75">
      <c r="AA40" s="12"/>
      <c r="AB40" s="12"/>
      <c r="AC40" s="13"/>
    </row>
    <row r="41" spans="27:29" ht="12.75">
      <c r="AA41" s="12"/>
      <c r="AB41" s="12"/>
      <c r="AC41" s="13"/>
    </row>
    <row r="42" spans="27:29" ht="12.75">
      <c r="AA42" s="12"/>
      <c r="AB42" s="12"/>
      <c r="AC42" s="13"/>
    </row>
    <row r="43" spans="27:29" ht="12.75">
      <c r="AA43" s="12"/>
      <c r="AB43" s="12"/>
      <c r="AC43" s="13"/>
    </row>
    <row r="44" spans="27:29" ht="12.75">
      <c r="AA44" s="12"/>
      <c r="AB44" s="12"/>
      <c r="AC44" s="13"/>
    </row>
    <row r="45" spans="27:29" ht="12.75">
      <c r="AA45" s="12"/>
      <c r="AB45" s="12"/>
      <c r="AC45" s="13"/>
    </row>
    <row r="46" spans="27:29" ht="12.75">
      <c r="AA46" s="12"/>
      <c r="AB46" s="12"/>
      <c r="AC46" s="13"/>
    </row>
    <row r="47" spans="27:29" ht="12.75">
      <c r="AA47" s="12"/>
      <c r="AB47" s="12"/>
      <c r="AC47" s="13"/>
    </row>
    <row r="48" spans="27:29" ht="12.75">
      <c r="AA48" s="12"/>
      <c r="AB48" s="12"/>
      <c r="AC48" s="13"/>
    </row>
    <row r="49" spans="27:29" ht="12.75">
      <c r="AA49" s="12"/>
      <c r="AB49" s="12"/>
      <c r="AC49" s="13"/>
    </row>
    <row r="50" spans="27:29" ht="12.75">
      <c r="AA50" s="12"/>
      <c r="AB50" s="12"/>
      <c r="AC50" s="13"/>
    </row>
    <row r="51" spans="1:29" ht="12.75">
      <c r="A51" s="14"/>
      <c r="B51" s="15"/>
      <c r="AA51" s="12"/>
      <c r="AB51" s="12"/>
      <c r="AC51" s="13"/>
    </row>
    <row r="52" spans="1:29" ht="12.75">
      <c r="A52" s="14"/>
      <c r="B52" s="15"/>
      <c r="AA52" s="12"/>
      <c r="AB52" s="12"/>
      <c r="AC52" s="13"/>
    </row>
    <row r="53" spans="1:29" ht="12.75">
      <c r="A53" s="14"/>
      <c r="B53" s="15"/>
      <c r="AA53" s="12"/>
      <c r="AB53" s="12"/>
      <c r="AC53" s="13"/>
    </row>
    <row r="54" spans="1:29" ht="12.75">
      <c r="A54" s="14"/>
      <c r="B54" s="15"/>
      <c r="AA54" s="12"/>
      <c r="AB54" s="12"/>
      <c r="AC54" s="13"/>
    </row>
    <row r="55" spans="1:29" ht="12.75">
      <c r="A55" s="14"/>
      <c r="B55" s="15"/>
      <c r="AA55" s="12"/>
      <c r="AB55" s="12"/>
      <c r="AC55" s="13"/>
    </row>
    <row r="56" spans="1:29" ht="12.75">
      <c r="A56" s="14"/>
      <c r="B56" s="15"/>
      <c r="AA56" s="12"/>
      <c r="AB56" s="12"/>
      <c r="AC56" s="13"/>
    </row>
    <row r="57" spans="1:29" ht="12.75">
      <c r="A57" s="14"/>
      <c r="B57" s="15"/>
      <c r="AA57" s="12"/>
      <c r="AB57" s="12"/>
      <c r="AC57" s="13"/>
    </row>
    <row r="58" spans="27:29" ht="12.75">
      <c r="AA58" s="12"/>
      <c r="AB58" s="12"/>
      <c r="AC58" s="13"/>
    </row>
    <row r="59" spans="27:29" ht="12.75">
      <c r="AA59" s="12"/>
      <c r="AB59" s="12"/>
      <c r="AC59" s="13"/>
    </row>
    <row r="60" spans="27:29" ht="12.75">
      <c r="AA60" s="12"/>
      <c r="AB60" s="12"/>
      <c r="AC60" s="13"/>
    </row>
    <row r="61" spans="27:29" ht="12.75">
      <c r="AA61" s="12"/>
      <c r="AB61" s="12"/>
      <c r="AC61" s="13"/>
    </row>
    <row r="62" spans="27:28" ht="12.75">
      <c r="AA62" s="12"/>
      <c r="AB62" s="12"/>
    </row>
    <row r="63" ht="12.75">
      <c r="AB63" s="12"/>
    </row>
    <row r="64" ht="12.75">
      <c r="AB64" s="12"/>
    </row>
    <row r="65" ht="12.75">
      <c r="AB65" s="12"/>
    </row>
  </sheetData>
  <sheetProtection/>
  <printOptions/>
  <pageMargins left="0.5905511811023623" right="0.35433070866141736" top="1.5748031496062993" bottom="0.1968503937007874" header="0" footer="0"/>
  <pageSetup fitToHeight="1" fitToWidth="1" horizontalDpi="240" verticalDpi="240" orientation="portrait" paperSize="9" r:id="rId1"/>
  <headerFooter alignWithMargins="0">
    <oddHeader>&amp;C&amp;"Arial,Normal"&amp;16
LLIGA CATALANA DE BOWLING 2015-2016
3a DIVISIÓ MASCULINA - FINAL ASCENS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2016-05-30T14:01:47Z</cp:lastPrinted>
  <dcterms:created xsi:type="dcterms:W3CDTF">1999-10-03T14:06:37Z</dcterms:created>
  <dcterms:modified xsi:type="dcterms:W3CDTF">2016-07-05T16:10:51Z</dcterms:modified>
  <cp:category/>
  <cp:version/>
  <cp:contentType/>
  <cp:contentStatus/>
</cp:coreProperties>
</file>